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9"/>
  </bookViews>
  <sheets>
    <sheet name="APRILIE 2015" sheetId="1" r:id="rId1"/>
    <sheet name="MAI 2015" sheetId="2" r:id="rId2"/>
    <sheet name="IUNIE" sheetId="3" r:id="rId3"/>
    <sheet name="IULIE" sheetId="4" r:id="rId4"/>
    <sheet name="AUGUST" sheetId="5" r:id="rId5"/>
    <sheet name="SEPTEMBRIE" sheetId="6" r:id="rId6"/>
    <sheet name="OCTOMBRIE" sheetId="7" r:id="rId7"/>
    <sheet name="NOIEMBRIE" sheetId="8" r:id="rId8"/>
    <sheet name="DECEMBRIE" sheetId="9" r:id="rId9"/>
    <sheet name="DECEMBRIE 2" sheetId="10" r:id="rId10"/>
  </sheets>
  <definedNames/>
  <calcPr fullCalcOnLoad="1"/>
</workbook>
</file>

<file path=xl/sharedStrings.xml><?xml version="1.0" encoding="utf-8"?>
<sst xmlns="http://schemas.openxmlformats.org/spreadsheetml/2006/main" count="922" uniqueCount="63">
  <si>
    <t>TOTAL</t>
  </si>
  <si>
    <t>TOTAL GENERAL</t>
  </si>
  <si>
    <t>TOTAL AAPL</t>
  </si>
  <si>
    <t>TOTAL DSP</t>
  </si>
  <si>
    <t>Buget de stat</t>
  </si>
  <si>
    <t>DSP</t>
  </si>
  <si>
    <t>Nr. Crt.</t>
  </si>
  <si>
    <t>Program National de Sanatate</t>
  </si>
  <si>
    <t>Venituri proprii</t>
  </si>
  <si>
    <t>Prevedere</t>
  </si>
  <si>
    <t>Finantare</t>
  </si>
  <si>
    <t>Plata</t>
  </si>
  <si>
    <t>Unitatea care deruleaza</t>
  </si>
  <si>
    <t>P.N.II factori de mediu</t>
  </si>
  <si>
    <t>P.N.I.2 boli prioritare</t>
  </si>
  <si>
    <t>P.N.I.5 infectii nosocomiale</t>
  </si>
  <si>
    <t>P.N. I.1 Imunizare</t>
  </si>
  <si>
    <t>P.N.VI.1.3 - Lapte praf</t>
  </si>
  <si>
    <t>P.N. I.3 HIV</t>
  </si>
  <si>
    <t>Spitalul Jud. de Urg. Targoviste</t>
  </si>
  <si>
    <t>Preventie</t>
  </si>
  <si>
    <t>Tratament</t>
  </si>
  <si>
    <t>Total</t>
  </si>
  <si>
    <t>JUDET</t>
  </si>
  <si>
    <t>P.N. I.4 TBC</t>
  </si>
  <si>
    <t>I.4.1</t>
  </si>
  <si>
    <t>I.4.2</t>
  </si>
  <si>
    <t>P.N.VI. Mama si copil</t>
  </si>
  <si>
    <t>P.N. VI.1.4 Malnutritie</t>
  </si>
  <si>
    <t>P.N. VI.2.1 ATI NN</t>
  </si>
  <si>
    <t>P.N. VI.3.4 Izoimunizare Rh</t>
  </si>
  <si>
    <t>P.N. Axa Prioritara ATI</t>
  </si>
  <si>
    <t>P.N.VI.1 Screening cancer col uterin</t>
  </si>
  <si>
    <t>Subprogram</t>
  </si>
  <si>
    <t>PN TRATAMENT IN STRAINATATE</t>
  </si>
  <si>
    <t>PNS 2015</t>
  </si>
  <si>
    <t>I.3.1</t>
  </si>
  <si>
    <t>I.3.2</t>
  </si>
  <si>
    <t>DSP                 I.3.1</t>
  </si>
  <si>
    <t>V.1.Subprogramul de promovare a unui stil de viaţă sănătos</t>
  </si>
  <si>
    <t>V.3.Subprogramul de supraveghere a stării de sănătate a populaţiei</t>
  </si>
  <si>
    <t>Sp. Jud. de Urg. Targoviste</t>
  </si>
  <si>
    <t>Sp. Municipal Moreni</t>
  </si>
  <si>
    <t>Sp. Or. Gaesti</t>
  </si>
  <si>
    <t>Sp. Or. Pucioasa</t>
  </si>
  <si>
    <t>08.04.2015</t>
  </si>
  <si>
    <t>TRIMESTRUL I 2015</t>
  </si>
  <si>
    <t>TRIMESTRUL II 2015</t>
  </si>
  <si>
    <t>TRIMESTRUL III 2015</t>
  </si>
  <si>
    <t>TRIMESTRUL IV 2015</t>
  </si>
  <si>
    <t>TOTAL AN 2015</t>
  </si>
  <si>
    <t>05,06,2015</t>
  </si>
  <si>
    <t>V.1.1.Interventii pentru un  stil de viaţă sănătos</t>
  </si>
  <si>
    <t>V.1.2.Evaluarea stării de sănătate a populaţiei generale</t>
  </si>
  <si>
    <t>05,05,2015</t>
  </si>
  <si>
    <t>07,07,2015</t>
  </si>
  <si>
    <t>08,08,2015</t>
  </si>
  <si>
    <t>10,09,2015</t>
  </si>
  <si>
    <t>07,10,2015</t>
  </si>
  <si>
    <t>06,11,2015</t>
  </si>
  <si>
    <t>11,12,2015</t>
  </si>
  <si>
    <t>31,12,2015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</si>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</sst>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i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right"/>
    </xf>
    <xf numFmtId="0" fontId="4" fillId="0" borderId="26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2" fillId="0" borderId="27" xfId="0" applyFont="1" applyFill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wrapText="1"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5" fillId="35" borderId="32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0" fillId="0" borderId="16" xfId="0" applyBorder="1" applyAlignment="1">
      <alignment wrapText="1"/>
    </xf>
    <xf numFmtId="0" fontId="5" fillId="0" borderId="25" xfId="0" applyFont="1" applyFill="1" applyBorder="1" applyAlignment="1">
      <alignment horizontal="right"/>
    </xf>
    <xf numFmtId="0" fontId="6" fillId="0" borderId="26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 wrapText="1"/>
    </xf>
    <xf numFmtId="0" fontId="5" fillId="0" borderId="27" xfId="0" applyFont="1" applyFill="1" applyBorder="1" applyAlignment="1">
      <alignment horizontal="right"/>
    </xf>
    <xf numFmtId="0" fontId="6" fillId="0" borderId="28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33" borderId="35" xfId="0" applyFont="1" applyFill="1" applyBorder="1" applyAlignment="1">
      <alignment wrapText="1"/>
    </xf>
    <xf numFmtId="0" fontId="2" fillId="33" borderId="3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/>
    </xf>
    <xf numFmtId="0" fontId="7" fillId="0" borderId="2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right"/>
    </xf>
    <xf numFmtId="0" fontId="7" fillId="0" borderId="3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 wrapText="1"/>
    </xf>
    <xf numFmtId="0" fontId="5" fillId="36" borderId="11" xfId="0" applyFont="1" applyFill="1" applyBorder="1" applyAlignment="1">
      <alignment/>
    </xf>
    <xf numFmtId="0" fontId="5" fillId="36" borderId="38" xfId="0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0" fontId="0" fillId="0" borderId="39" xfId="0" applyBorder="1" applyAlignment="1">
      <alignment/>
    </xf>
    <xf numFmtId="0" fontId="5" fillId="0" borderId="36" xfId="0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38" xfId="0" applyFont="1" applyFill="1" applyBorder="1" applyAlignment="1">
      <alignment/>
    </xf>
    <xf numFmtId="0" fontId="6" fillId="0" borderId="37" xfId="0" applyFont="1" applyBorder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8" borderId="38" xfId="0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0" fontId="5" fillId="0" borderId="39" xfId="0" applyFont="1" applyBorder="1" applyAlignment="1">
      <alignment horizontal="right"/>
    </xf>
    <xf numFmtId="3" fontId="5" fillId="0" borderId="29" xfId="0" applyNumberFormat="1" applyFont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5" fillId="39" borderId="11" xfId="0" applyFont="1" applyFill="1" applyBorder="1" applyAlignment="1">
      <alignment/>
    </xf>
    <xf numFmtId="0" fontId="5" fillId="39" borderId="38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40" xfId="0" applyFont="1" applyFill="1" applyBorder="1" applyAlignment="1">
      <alignment horizontal="right"/>
    </xf>
    <xf numFmtId="0" fontId="2" fillId="33" borderId="41" xfId="0" applyFont="1" applyFill="1" applyBorder="1" applyAlignment="1">
      <alignment/>
    </xf>
    <xf numFmtId="0" fontId="0" fillId="0" borderId="26" xfId="0" applyBorder="1" applyAlignment="1">
      <alignment/>
    </xf>
    <xf numFmtId="0" fontId="3" fillId="34" borderId="42" xfId="0" applyFont="1" applyFill="1" applyBorder="1" applyAlignment="1">
      <alignment/>
    </xf>
    <xf numFmtId="0" fontId="3" fillId="34" borderId="43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4" xfId="0" applyFont="1" applyBorder="1" applyAlignment="1">
      <alignment/>
    </xf>
    <xf numFmtId="3" fontId="5" fillId="0" borderId="42" xfId="0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0" fontId="5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2" fillId="0" borderId="46" xfId="0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7" xfId="0" applyFont="1" applyBorder="1" applyAlignment="1">
      <alignment/>
    </xf>
    <xf numFmtId="3" fontId="10" fillId="0" borderId="4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4" fillId="0" borderId="39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3" fillId="34" borderId="34" xfId="0" applyNumberFormat="1" applyFont="1" applyFill="1" applyBorder="1" applyAlignment="1">
      <alignment/>
    </xf>
    <xf numFmtId="3" fontId="3" fillId="34" borderId="35" xfId="0" applyNumberFormat="1" applyFont="1" applyFill="1" applyBorder="1" applyAlignment="1">
      <alignment/>
    </xf>
    <xf numFmtId="4" fontId="3" fillId="34" borderId="35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6" fillId="0" borderId="39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37" borderId="23" xfId="0" applyNumberFormat="1" applyFont="1" applyFill="1" applyBorder="1" applyAlignment="1">
      <alignment/>
    </xf>
    <xf numFmtId="3" fontId="5" fillId="37" borderId="49" xfId="0" applyNumberFormat="1" applyFont="1" applyFill="1" applyBorder="1" applyAlignment="1">
      <alignment/>
    </xf>
    <xf numFmtId="0" fontId="5" fillId="37" borderId="49" xfId="0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39" xfId="0" applyFont="1" applyBorder="1" applyAlignment="1">
      <alignment/>
    </xf>
    <xf numFmtId="3" fontId="5" fillId="0" borderId="36" xfId="0" applyNumberFormat="1" applyFont="1" applyBorder="1" applyAlignment="1">
      <alignment/>
    </xf>
    <xf numFmtId="0" fontId="5" fillId="0" borderId="36" xfId="0" applyFont="1" applyBorder="1" applyAlignment="1">
      <alignment/>
    </xf>
    <xf numFmtId="3" fontId="5" fillId="39" borderId="23" xfId="0" applyNumberFormat="1" applyFont="1" applyFill="1" applyBorder="1" applyAlignment="1">
      <alignment/>
    </xf>
    <xf numFmtId="3" fontId="5" fillId="39" borderId="49" xfId="0" applyNumberFormat="1" applyFont="1" applyFill="1" applyBorder="1" applyAlignment="1">
      <alignment/>
    </xf>
    <xf numFmtId="0" fontId="5" fillId="39" borderId="49" xfId="0" applyFont="1" applyFill="1" applyBorder="1" applyAlignment="1">
      <alignment/>
    </xf>
    <xf numFmtId="3" fontId="5" fillId="38" borderId="11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2" fillId="33" borderId="50" xfId="0" applyNumberFormat="1" applyFont="1" applyFill="1" applyBorder="1" applyAlignment="1">
      <alignment/>
    </xf>
    <xf numFmtId="4" fontId="2" fillId="33" borderId="50" xfId="0" applyNumberFormat="1" applyFont="1" applyFill="1" applyBorder="1" applyAlignment="1">
      <alignment/>
    </xf>
    <xf numFmtId="4" fontId="2" fillId="33" borderId="51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0" fontId="5" fillId="0" borderId="50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5" fillId="0" borderId="35" xfId="0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3" fontId="2" fillId="33" borderId="3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4" fontId="3" fillId="34" borderId="54" xfId="0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3" fontId="2" fillId="33" borderId="22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37" borderId="22" xfId="0" applyNumberFormat="1" applyFont="1" applyFill="1" applyBorder="1" applyAlignment="1">
      <alignment/>
    </xf>
    <xf numFmtId="4" fontId="5" fillId="0" borderId="37" xfId="0" applyNumberFormat="1" applyFont="1" applyBorder="1" applyAlignment="1">
      <alignment/>
    </xf>
    <xf numFmtId="4" fontId="5" fillId="38" borderId="38" xfId="0" applyNumberFormat="1" applyFont="1" applyFill="1" applyBorder="1" applyAlignment="1">
      <alignment/>
    </xf>
    <xf numFmtId="4" fontId="5" fillId="39" borderId="22" xfId="0" applyNumberFormat="1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3" fontId="5" fillId="36" borderId="38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4" fontId="5" fillId="0" borderId="54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34" borderId="54" xfId="0" applyNumberFormat="1" applyFont="1" applyFill="1" applyBorder="1" applyAlignment="1">
      <alignment/>
    </xf>
    <xf numFmtId="3" fontId="3" fillId="34" borderId="47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5" fillId="37" borderId="22" xfId="0" applyNumberFormat="1" applyFont="1" applyFill="1" applyBorder="1" applyAlignment="1">
      <alignment/>
    </xf>
    <xf numFmtId="3" fontId="5" fillId="37" borderId="24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39" borderId="22" xfId="0" applyNumberFormat="1" applyFont="1" applyFill="1" applyBorder="1" applyAlignment="1">
      <alignment/>
    </xf>
    <xf numFmtId="3" fontId="5" fillId="39" borderId="24" xfId="0" applyNumberFormat="1" applyFont="1" applyFill="1" applyBorder="1" applyAlignment="1">
      <alignment/>
    </xf>
    <xf numFmtId="3" fontId="5" fillId="38" borderId="38" xfId="0" applyNumberFormat="1" applyFont="1" applyFill="1" applyBorder="1" applyAlignment="1">
      <alignment/>
    </xf>
    <xf numFmtId="3" fontId="5" fillId="38" borderId="12" xfId="0" applyNumberFormat="1" applyFont="1" applyFill="1" applyBorder="1" applyAlignment="1">
      <alignment/>
    </xf>
    <xf numFmtId="4" fontId="2" fillId="33" borderId="42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/>
    </xf>
    <xf numFmtId="0" fontId="2" fillId="0" borderId="55" xfId="0" applyFont="1" applyBorder="1" applyAlignment="1">
      <alignment/>
    </xf>
    <xf numFmtId="3" fontId="2" fillId="0" borderId="55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55" xfId="0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56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0" fillId="33" borderId="2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2" fillId="34" borderId="34" xfId="0" applyNumberFormat="1" applyFont="1" applyFill="1" applyBorder="1" applyAlignment="1">
      <alignment/>
    </xf>
    <xf numFmtId="3" fontId="12" fillId="34" borderId="47" xfId="0" applyNumberFormat="1" applyFont="1" applyFill="1" applyBorder="1" applyAlignment="1">
      <alignment/>
    </xf>
    <xf numFmtId="3" fontId="13" fillId="35" borderId="10" xfId="0" applyNumberFormat="1" applyFont="1" applyFill="1" applyBorder="1" applyAlignment="1">
      <alignment/>
    </xf>
    <xf numFmtId="3" fontId="13" fillId="35" borderId="12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3" fillId="36" borderId="10" xfId="0" applyNumberFormat="1" applyFont="1" applyFill="1" applyBorder="1" applyAlignment="1">
      <alignment/>
    </xf>
    <xf numFmtId="3" fontId="13" fillId="36" borderId="12" xfId="0" applyNumberFormat="1" applyFont="1" applyFill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37" borderId="23" xfId="0" applyNumberFormat="1" applyFont="1" applyFill="1" applyBorder="1" applyAlignment="1">
      <alignment/>
    </xf>
    <xf numFmtId="3" fontId="13" fillId="37" borderId="24" xfId="0" applyNumberFormat="1" applyFont="1" applyFill="1" applyBorder="1" applyAlignment="1">
      <alignment/>
    </xf>
    <xf numFmtId="3" fontId="13" fillId="0" borderId="18" xfId="0" applyNumberFormat="1" applyFont="1" applyBorder="1" applyAlignment="1">
      <alignment/>
    </xf>
    <xf numFmtId="3" fontId="13" fillId="38" borderId="10" xfId="0" applyNumberFormat="1" applyFont="1" applyFill="1" applyBorder="1" applyAlignment="1">
      <alignment/>
    </xf>
    <xf numFmtId="3" fontId="13" fillId="38" borderId="12" xfId="0" applyNumberFormat="1" applyFont="1" applyFill="1" applyBorder="1" applyAlignment="1">
      <alignment/>
    </xf>
    <xf numFmtId="3" fontId="13" fillId="39" borderId="23" xfId="0" applyNumberFormat="1" applyFont="1" applyFill="1" applyBorder="1" applyAlignment="1">
      <alignment/>
    </xf>
    <xf numFmtId="3" fontId="13" fillId="39" borderId="24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4" fontId="10" fillId="33" borderId="42" xfId="0" applyNumberFormat="1" applyFont="1" applyFill="1" applyBorder="1" applyAlignment="1">
      <alignment/>
    </xf>
    <xf numFmtId="4" fontId="10" fillId="33" borderId="51" xfId="0" applyNumberFormat="1" applyFont="1" applyFill="1" applyBorder="1" applyAlignment="1">
      <alignment/>
    </xf>
    <xf numFmtId="3" fontId="12" fillId="0" borderId="48" xfId="0" applyNumberFormat="1" applyFont="1" applyFill="1" applyBorder="1" applyAlignment="1">
      <alignment/>
    </xf>
    <xf numFmtId="3" fontId="12" fillId="0" borderId="53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3" fontId="16" fillId="0" borderId="42" xfId="0" applyNumberFormat="1" applyFont="1" applyBorder="1" applyAlignment="1">
      <alignment/>
    </xf>
    <xf numFmtId="3" fontId="16" fillId="0" borderId="51" xfId="0" applyNumberFormat="1" applyFont="1" applyBorder="1" applyAlignment="1">
      <alignment/>
    </xf>
    <xf numFmtId="3" fontId="17" fillId="0" borderId="48" xfId="0" applyNumberFormat="1" applyFont="1" applyBorder="1" applyAlignment="1">
      <alignment/>
    </xf>
    <xf numFmtId="3" fontId="17" fillId="0" borderId="5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4" fontId="3" fillId="0" borderId="12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34" borderId="47" xfId="0" applyNumberFormat="1" applyFont="1" applyFill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3" fontId="5" fillId="36" borderId="12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3" fillId="0" borderId="47" xfId="0" applyNumberFormat="1" applyFont="1" applyFill="1" applyBorder="1" applyAlignment="1">
      <alignment/>
    </xf>
    <xf numFmtId="4" fontId="5" fillId="0" borderId="51" xfId="0" applyNumberFormat="1" applyFont="1" applyFill="1" applyBorder="1" applyAlignment="1">
      <alignment/>
    </xf>
    <xf numFmtId="4" fontId="5" fillId="0" borderId="47" xfId="0" applyNumberFormat="1" applyFont="1" applyBorder="1" applyAlignment="1">
      <alignment/>
    </xf>
    <xf numFmtId="0" fontId="2" fillId="0" borderId="54" xfId="0" applyFont="1" applyBorder="1" applyAlignment="1">
      <alignment/>
    </xf>
    <xf numFmtId="3" fontId="4" fillId="0" borderId="28" xfId="0" applyNumberFormat="1" applyFont="1" applyBorder="1" applyAlignment="1">
      <alignment/>
    </xf>
    <xf numFmtId="4" fontId="5" fillId="36" borderId="38" xfId="0" applyNumberFormat="1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39" borderId="22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54" xfId="0" applyFont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4" fontId="5" fillId="39" borderId="12" xfId="0" applyNumberFormat="1" applyFont="1" applyFill="1" applyBorder="1" applyAlignment="1">
      <alignment/>
    </xf>
    <xf numFmtId="3" fontId="5" fillId="37" borderId="40" xfId="0" applyNumberFormat="1" applyFont="1" applyFill="1" applyBorder="1" applyAlignment="1">
      <alignment/>
    </xf>
    <xf numFmtId="4" fontId="5" fillId="37" borderId="57" xfId="0" applyNumberFormat="1" applyFont="1" applyFill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5" fillId="39" borderId="40" xfId="0" applyNumberFormat="1" applyFont="1" applyFill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4" fontId="2" fillId="33" borderId="52" xfId="0" applyNumberFormat="1" applyFont="1" applyFill="1" applyBorder="1" applyAlignment="1">
      <alignment/>
    </xf>
    <xf numFmtId="3" fontId="5" fillId="0" borderId="61" xfId="0" applyNumberFormat="1" applyFont="1" applyBorder="1" applyAlignment="1">
      <alignment/>
    </xf>
    <xf numFmtId="3" fontId="5" fillId="38" borderId="35" xfId="0" applyNumberFormat="1" applyFont="1" applyFill="1" applyBorder="1" applyAlignment="1">
      <alignment/>
    </xf>
    <xf numFmtId="4" fontId="5" fillId="38" borderId="24" xfId="0" applyNumberFormat="1" applyFont="1" applyFill="1" applyBorder="1" applyAlignment="1">
      <alignment/>
    </xf>
    <xf numFmtId="3" fontId="5" fillId="38" borderId="23" xfId="0" applyNumberFormat="1" applyFont="1" applyFill="1" applyBorder="1" applyAlignment="1">
      <alignment/>
    </xf>
    <xf numFmtId="3" fontId="5" fillId="0" borderId="62" xfId="0" applyNumberFormat="1" applyFont="1" applyBorder="1" applyAlignment="1">
      <alignment/>
    </xf>
    <xf numFmtId="4" fontId="2" fillId="33" borderId="48" xfId="0" applyNumberFormat="1" applyFont="1" applyFill="1" applyBorder="1" applyAlignment="1">
      <alignment/>
    </xf>
    <xf numFmtId="4" fontId="2" fillId="33" borderId="53" xfId="0" applyNumberFormat="1" applyFont="1" applyFill="1" applyBorder="1" applyAlignment="1">
      <alignment/>
    </xf>
    <xf numFmtId="0" fontId="3" fillId="0" borderId="15" xfId="0" applyFont="1" applyBorder="1" applyAlignment="1">
      <alignment wrapText="1"/>
    </xf>
    <xf numFmtId="3" fontId="5" fillId="0" borderId="23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38" borderId="42" xfId="0" applyNumberFormat="1" applyFont="1" applyFill="1" applyBorder="1" applyAlignment="1">
      <alignment/>
    </xf>
    <xf numFmtId="3" fontId="5" fillId="38" borderId="50" xfId="0" applyNumberFormat="1" applyFont="1" applyFill="1" applyBorder="1" applyAlignment="1">
      <alignment/>
    </xf>
    <xf numFmtId="0" fontId="5" fillId="38" borderId="51" xfId="0" applyFont="1" applyFill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39" borderId="42" xfId="0" applyNumberFormat="1" applyFont="1" applyFill="1" applyBorder="1" applyAlignment="1">
      <alignment/>
    </xf>
    <xf numFmtId="3" fontId="5" fillId="39" borderId="50" xfId="0" applyNumberFormat="1" applyFont="1" applyFill="1" applyBorder="1" applyAlignment="1">
      <alignment/>
    </xf>
    <xf numFmtId="4" fontId="5" fillId="39" borderId="5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10" fillId="40" borderId="46" xfId="0" applyNumberFormat="1" applyFont="1" applyFill="1" applyBorder="1" applyAlignment="1">
      <alignment horizontal="center"/>
    </xf>
    <xf numFmtId="3" fontId="10" fillId="40" borderId="65" xfId="0" applyNumberFormat="1" applyFont="1" applyFill="1" applyBorder="1" applyAlignment="1">
      <alignment horizontal="center"/>
    </xf>
    <xf numFmtId="3" fontId="2" fillId="36" borderId="46" xfId="0" applyNumberFormat="1" applyFont="1" applyFill="1" applyBorder="1" applyAlignment="1">
      <alignment horizontal="center"/>
    </xf>
    <xf numFmtId="3" fontId="2" fillId="36" borderId="44" xfId="0" applyNumberFormat="1" applyFont="1" applyFill="1" applyBorder="1" applyAlignment="1">
      <alignment horizontal="center"/>
    </xf>
    <xf numFmtId="3" fontId="2" fillId="36" borderId="65" xfId="0" applyNumberFormat="1" applyFont="1" applyFill="1" applyBorder="1" applyAlignment="1">
      <alignment horizontal="center"/>
    </xf>
    <xf numFmtId="3" fontId="2" fillId="33" borderId="46" xfId="0" applyNumberFormat="1" applyFont="1" applyFill="1" applyBorder="1" applyAlignment="1">
      <alignment horizontal="center"/>
    </xf>
    <xf numFmtId="3" fontId="2" fillId="33" borderId="65" xfId="0" applyNumberFormat="1" applyFont="1" applyFill="1" applyBorder="1" applyAlignment="1">
      <alignment horizontal="center"/>
    </xf>
    <xf numFmtId="3" fontId="2" fillId="41" borderId="46" xfId="0" applyNumberFormat="1" applyFont="1" applyFill="1" applyBorder="1" applyAlignment="1">
      <alignment horizontal="center"/>
    </xf>
    <xf numFmtId="3" fontId="2" fillId="41" borderId="65" xfId="0" applyNumberFormat="1" applyFont="1" applyFill="1" applyBorder="1" applyAlignment="1">
      <alignment horizontal="center"/>
    </xf>
    <xf numFmtId="3" fontId="2" fillId="37" borderId="46" xfId="0" applyNumberFormat="1" applyFont="1" applyFill="1" applyBorder="1" applyAlignment="1">
      <alignment horizontal="center"/>
    </xf>
    <xf numFmtId="3" fontId="2" fillId="37" borderId="6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65" xfId="0" applyBorder="1" applyAlignment="1">
      <alignment/>
    </xf>
    <xf numFmtId="0" fontId="2" fillId="0" borderId="6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" fontId="2" fillId="36" borderId="46" xfId="0" applyNumberFormat="1" applyFont="1" applyFill="1" applyBorder="1" applyAlignment="1">
      <alignment horizontal="center"/>
    </xf>
    <xf numFmtId="1" fontId="2" fillId="36" borderId="44" xfId="0" applyNumberFormat="1" applyFont="1" applyFill="1" applyBorder="1" applyAlignment="1">
      <alignment horizontal="center"/>
    </xf>
    <xf numFmtId="1" fontId="2" fillId="36" borderId="65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="75" zoomScaleNormal="75" zoomScalePageLayoutView="0" workbookViewId="0" topLeftCell="A1">
      <selection activeCell="H37" sqref="H37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00390625" style="0" bestFit="1" customWidth="1"/>
    <col min="7" max="7" width="12.8515625" style="0" bestFit="1" customWidth="1"/>
    <col min="8" max="8" width="11.57421875" style="0" bestFit="1" customWidth="1"/>
    <col min="9" max="9" width="10.8515625" style="0" bestFit="1" customWidth="1"/>
    <col min="10" max="10" width="12.8515625" style="0" bestFit="1" customWidth="1"/>
    <col min="11" max="11" width="13.00390625" style="0" bestFit="1" customWidth="1"/>
    <col min="12" max="12" width="15.00390625" style="0" bestFit="1" customWidth="1"/>
    <col min="13" max="13" width="13.00390625" style="0" bestFit="1" customWidth="1"/>
    <col min="14" max="14" width="15.00390625" style="0" bestFit="1" customWidth="1"/>
    <col min="15" max="15" width="13.00390625" style="0" bestFit="1" customWidth="1"/>
    <col min="16" max="16" width="15.00390625" style="0" bestFit="1" customWidth="1"/>
    <col min="17" max="17" width="14.00390625" style="0" bestFit="1" customWidth="1"/>
    <col min="18" max="18" width="17.8515625" style="0" bestFit="1" customWidth="1"/>
  </cols>
  <sheetData>
    <row r="1" spans="4:18" ht="18">
      <c r="D1" s="295" t="s">
        <v>35</v>
      </c>
      <c r="E1" s="2"/>
      <c r="H1" s="2"/>
      <c r="J1" s="296" t="s">
        <v>45</v>
      </c>
      <c r="K1" s="2"/>
      <c r="L1" s="2"/>
      <c r="M1" s="2"/>
      <c r="N1" s="2"/>
      <c r="O1" s="2"/>
      <c r="P1" s="2"/>
      <c r="Q1" s="2"/>
      <c r="R1" s="2"/>
    </row>
    <row r="2" spans="4:18" ht="13.5" thickBot="1">
      <c r="D2" s="1"/>
      <c r="E2" s="2"/>
      <c r="H2" s="2"/>
      <c r="K2" s="2"/>
      <c r="L2" s="2"/>
      <c r="M2" s="2"/>
      <c r="N2" s="2"/>
      <c r="O2" s="2"/>
      <c r="P2" s="2"/>
      <c r="Q2" s="2"/>
      <c r="R2" s="2"/>
    </row>
    <row r="3" spans="4:18" ht="16.5" thickBot="1">
      <c r="D3" s="1"/>
      <c r="E3" s="350" t="s">
        <v>46</v>
      </c>
      <c r="F3" s="351"/>
      <c r="G3" s="351"/>
      <c r="H3" s="351"/>
      <c r="I3" s="351"/>
      <c r="J3" s="352"/>
      <c r="K3" s="353" t="s">
        <v>47</v>
      </c>
      <c r="L3" s="354"/>
      <c r="M3" s="355" t="s">
        <v>48</v>
      </c>
      <c r="N3" s="356"/>
      <c r="O3" s="357" t="s">
        <v>49</v>
      </c>
      <c r="P3" s="358"/>
      <c r="Q3" s="348" t="s">
        <v>50</v>
      </c>
      <c r="R3" s="349"/>
    </row>
    <row r="4" spans="1:18" ht="16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3"/>
      <c r="H4" s="361" t="s">
        <v>8</v>
      </c>
      <c r="I4" s="362"/>
      <c r="J4" s="363"/>
      <c r="K4" s="107" t="s">
        <v>4</v>
      </c>
      <c r="L4" s="107" t="s">
        <v>8</v>
      </c>
      <c r="M4" s="107" t="s">
        <v>4</v>
      </c>
      <c r="N4" s="107" t="s">
        <v>8</v>
      </c>
      <c r="O4" s="107" t="s">
        <v>4</v>
      </c>
      <c r="P4" s="234" t="s">
        <v>8</v>
      </c>
      <c r="Q4" s="238" t="s">
        <v>4</v>
      </c>
      <c r="R4" s="239" t="s">
        <v>8</v>
      </c>
    </row>
    <row r="5" spans="1:18" ht="16.5" thickBot="1">
      <c r="A5" s="365"/>
      <c r="B5" s="367"/>
      <c r="C5" s="369"/>
      <c r="D5" s="371"/>
      <c r="E5" s="108" t="s">
        <v>9</v>
      </c>
      <c r="F5" s="109" t="s">
        <v>10</v>
      </c>
      <c r="G5" s="110" t="s">
        <v>11</v>
      </c>
      <c r="H5" s="108" t="s">
        <v>9</v>
      </c>
      <c r="I5" s="109" t="s">
        <v>10</v>
      </c>
      <c r="J5" s="110" t="s">
        <v>11</v>
      </c>
      <c r="K5" s="108" t="s">
        <v>9</v>
      </c>
      <c r="L5" s="108" t="s">
        <v>9</v>
      </c>
      <c r="M5" s="108" t="s">
        <v>9</v>
      </c>
      <c r="N5" s="108" t="s">
        <v>9</v>
      </c>
      <c r="O5" s="108" t="s">
        <v>9</v>
      </c>
      <c r="P5" s="235" t="s">
        <v>9</v>
      </c>
      <c r="Q5" s="240" t="s">
        <v>9</v>
      </c>
      <c r="R5" s="241" t="s">
        <v>9</v>
      </c>
    </row>
    <row r="6" spans="1:18" ht="15">
      <c r="A6" s="3">
        <v>1</v>
      </c>
      <c r="B6" s="4" t="s">
        <v>16</v>
      </c>
      <c r="C6" s="5" t="s">
        <v>5</v>
      </c>
      <c r="D6" s="6"/>
      <c r="E6" s="7">
        <v>55000</v>
      </c>
      <c r="F6" s="122">
        <v>54988</v>
      </c>
      <c r="G6" s="123">
        <v>54987.2</v>
      </c>
      <c r="H6" s="122">
        <v>40000</v>
      </c>
      <c r="I6" s="122">
        <v>40000</v>
      </c>
      <c r="J6" s="178">
        <v>40000</v>
      </c>
      <c r="K6" s="7">
        <v>0</v>
      </c>
      <c r="L6" s="207">
        <v>90000</v>
      </c>
      <c r="M6" s="7">
        <v>0</v>
      </c>
      <c r="N6" s="207">
        <v>55000</v>
      </c>
      <c r="O6" s="7">
        <v>0</v>
      </c>
      <c r="P6" s="207">
        <v>57000</v>
      </c>
      <c r="Q6" s="242">
        <f aca="true" t="shared" si="0" ref="Q6:Q11">SUM(E6,K6,M6,O6)</f>
        <v>55000</v>
      </c>
      <c r="R6" s="243">
        <f aca="true" t="shared" si="1" ref="R6:R11">SUM(H6,L6,N6,P6)</f>
        <v>242000</v>
      </c>
    </row>
    <row r="7" spans="1:18" ht="15">
      <c r="A7" s="8">
        <v>2</v>
      </c>
      <c r="B7" s="9" t="s">
        <v>14</v>
      </c>
      <c r="C7" s="10" t="s">
        <v>5</v>
      </c>
      <c r="D7" s="11"/>
      <c r="E7" s="12">
        <v>0</v>
      </c>
      <c r="F7" s="112">
        <v>0</v>
      </c>
      <c r="G7" s="113">
        <v>0</v>
      </c>
      <c r="H7" s="112">
        <v>23000</v>
      </c>
      <c r="I7" s="112">
        <v>4927</v>
      </c>
      <c r="J7" s="179">
        <v>4962.02</v>
      </c>
      <c r="K7" s="12">
        <v>17000</v>
      </c>
      <c r="L7" s="208">
        <v>0</v>
      </c>
      <c r="M7" s="12">
        <v>10000</v>
      </c>
      <c r="N7" s="208">
        <v>0</v>
      </c>
      <c r="O7" s="12">
        <v>0</v>
      </c>
      <c r="P7" s="208">
        <v>0</v>
      </c>
      <c r="Q7" s="244">
        <f t="shared" si="0"/>
        <v>27000</v>
      </c>
      <c r="R7" s="245">
        <f t="shared" si="1"/>
        <v>23000</v>
      </c>
    </row>
    <row r="8" spans="1:18" ht="15">
      <c r="A8" s="8">
        <v>3</v>
      </c>
      <c r="B8" s="9" t="s">
        <v>15</v>
      </c>
      <c r="C8" s="10" t="s">
        <v>5</v>
      </c>
      <c r="D8" s="11"/>
      <c r="E8" s="12">
        <v>0</v>
      </c>
      <c r="F8" s="112"/>
      <c r="G8" s="113"/>
      <c r="H8" s="112">
        <v>0</v>
      </c>
      <c r="I8" s="112"/>
      <c r="J8" s="179"/>
      <c r="K8" s="12">
        <v>0</v>
      </c>
      <c r="L8" s="208">
        <v>0</v>
      </c>
      <c r="M8" s="12">
        <v>0</v>
      </c>
      <c r="N8" s="208">
        <v>0</v>
      </c>
      <c r="O8" s="12">
        <v>0</v>
      </c>
      <c r="P8" s="208">
        <v>0</v>
      </c>
      <c r="Q8" s="244">
        <f t="shared" si="0"/>
        <v>0</v>
      </c>
      <c r="R8" s="245">
        <f t="shared" si="1"/>
        <v>0</v>
      </c>
    </row>
    <row r="9" spans="1:18" ht="15">
      <c r="A9" s="8">
        <v>4</v>
      </c>
      <c r="B9" s="9" t="s">
        <v>13</v>
      </c>
      <c r="C9" s="10" t="s">
        <v>5</v>
      </c>
      <c r="D9" s="11"/>
      <c r="E9" s="12">
        <v>0</v>
      </c>
      <c r="F9" s="112"/>
      <c r="G9" s="113"/>
      <c r="H9" s="112">
        <v>10000</v>
      </c>
      <c r="I9" s="112">
        <v>1923</v>
      </c>
      <c r="J9" s="179">
        <v>1922.3</v>
      </c>
      <c r="K9" s="12">
        <v>0</v>
      </c>
      <c r="L9" s="208">
        <v>0</v>
      </c>
      <c r="M9" s="12">
        <v>0</v>
      </c>
      <c r="N9" s="208">
        <v>8000</v>
      </c>
      <c r="O9" s="12">
        <v>0</v>
      </c>
      <c r="P9" s="208">
        <v>7000</v>
      </c>
      <c r="Q9" s="244">
        <f t="shared" si="0"/>
        <v>0</v>
      </c>
      <c r="R9" s="245">
        <f t="shared" si="1"/>
        <v>25000</v>
      </c>
    </row>
    <row r="10" spans="1:18" ht="24.75" customHeight="1">
      <c r="A10" s="8">
        <v>5</v>
      </c>
      <c r="B10" s="9" t="s">
        <v>39</v>
      </c>
      <c r="C10" s="10" t="s">
        <v>5</v>
      </c>
      <c r="D10" s="11"/>
      <c r="E10" s="12">
        <v>0</v>
      </c>
      <c r="F10" s="112">
        <v>0</v>
      </c>
      <c r="G10" s="113">
        <v>0</v>
      </c>
      <c r="H10" s="112">
        <v>2000</v>
      </c>
      <c r="I10" s="112">
        <v>0</v>
      </c>
      <c r="J10" s="179">
        <v>0</v>
      </c>
      <c r="K10" s="12">
        <v>4000</v>
      </c>
      <c r="L10" s="208">
        <v>0</v>
      </c>
      <c r="M10" s="12">
        <v>3000</v>
      </c>
      <c r="N10" s="208">
        <v>0</v>
      </c>
      <c r="O10" s="12">
        <v>0</v>
      </c>
      <c r="P10" s="208">
        <v>0</v>
      </c>
      <c r="Q10" s="244">
        <f t="shared" si="0"/>
        <v>7000</v>
      </c>
      <c r="R10" s="245">
        <f t="shared" si="1"/>
        <v>2000</v>
      </c>
    </row>
    <row r="11" spans="1:18" ht="26.25" customHeight="1" thickBot="1">
      <c r="A11" s="13">
        <v>6</v>
      </c>
      <c r="B11" s="9" t="s">
        <v>40</v>
      </c>
      <c r="C11" s="14" t="s">
        <v>5</v>
      </c>
      <c r="D11" s="15"/>
      <c r="E11" s="16">
        <v>0</v>
      </c>
      <c r="F11" s="126"/>
      <c r="G11" s="127"/>
      <c r="H11" s="126">
        <v>2000</v>
      </c>
      <c r="I11" s="126">
        <v>0</v>
      </c>
      <c r="J11" s="180">
        <v>0</v>
      </c>
      <c r="K11" s="16">
        <v>0</v>
      </c>
      <c r="L11" s="211">
        <v>0</v>
      </c>
      <c r="M11" s="16">
        <v>0</v>
      </c>
      <c r="N11" s="211">
        <v>0</v>
      </c>
      <c r="O11" s="16">
        <v>0</v>
      </c>
      <c r="P11" s="211">
        <v>0</v>
      </c>
      <c r="Q11" s="246">
        <f t="shared" si="0"/>
        <v>0</v>
      </c>
      <c r="R11" s="247">
        <f t="shared" si="1"/>
        <v>2000</v>
      </c>
    </row>
    <row r="12" spans="1:18" ht="15.75">
      <c r="A12" s="17"/>
      <c r="B12" s="18" t="s">
        <v>18</v>
      </c>
      <c r="C12" s="19" t="s">
        <v>23</v>
      </c>
      <c r="D12" s="20" t="s">
        <v>22</v>
      </c>
      <c r="E12" s="22">
        <f aca="true" t="shared" si="2" ref="E12:R12">SUM(E13:E14)</f>
        <v>700000</v>
      </c>
      <c r="F12" s="128">
        <f t="shared" si="2"/>
        <v>361172</v>
      </c>
      <c r="G12" s="128">
        <f t="shared" si="2"/>
        <v>361170.83</v>
      </c>
      <c r="H12" s="128">
        <f t="shared" si="2"/>
        <v>425000</v>
      </c>
      <c r="I12" s="128">
        <f t="shared" si="2"/>
        <v>0</v>
      </c>
      <c r="J12" s="181">
        <f t="shared" si="2"/>
        <v>0</v>
      </c>
      <c r="K12" s="22">
        <f t="shared" si="2"/>
        <v>975000</v>
      </c>
      <c r="L12" s="181">
        <f t="shared" si="2"/>
        <v>724000</v>
      </c>
      <c r="M12" s="22">
        <f t="shared" si="2"/>
        <v>950000</v>
      </c>
      <c r="N12" s="181">
        <f t="shared" si="2"/>
        <v>28000</v>
      </c>
      <c r="O12" s="22">
        <f t="shared" si="2"/>
        <v>143000</v>
      </c>
      <c r="P12" s="129">
        <f t="shared" si="2"/>
        <v>0</v>
      </c>
      <c r="Q12" s="248">
        <f t="shared" si="2"/>
        <v>2768000</v>
      </c>
      <c r="R12" s="249">
        <f t="shared" si="2"/>
        <v>1177000</v>
      </c>
    </row>
    <row r="13" spans="1:18" ht="15.75">
      <c r="A13" s="23"/>
      <c r="B13" s="24"/>
      <c r="C13" s="25" t="s">
        <v>36</v>
      </c>
      <c r="D13" s="26" t="s">
        <v>20</v>
      </c>
      <c r="E13" s="27">
        <f aca="true" t="shared" si="3" ref="E13:G14">SUM(E17)</f>
        <v>20000</v>
      </c>
      <c r="F13" s="114">
        <f t="shared" si="3"/>
        <v>8222</v>
      </c>
      <c r="G13" s="114">
        <f t="shared" si="3"/>
        <v>8221.55</v>
      </c>
      <c r="H13" s="115">
        <f aca="true" t="shared" si="4" ref="H13:R13">SUM(H15,H17)</f>
        <v>5000</v>
      </c>
      <c r="I13" s="115">
        <f t="shared" si="4"/>
        <v>0</v>
      </c>
      <c r="J13" s="182">
        <f t="shared" si="4"/>
        <v>0</v>
      </c>
      <c r="K13" s="204">
        <f t="shared" si="4"/>
        <v>0</v>
      </c>
      <c r="L13" s="182">
        <f t="shared" si="4"/>
        <v>40000</v>
      </c>
      <c r="M13" s="204">
        <f t="shared" si="4"/>
        <v>0</v>
      </c>
      <c r="N13" s="182">
        <f t="shared" si="4"/>
        <v>0</v>
      </c>
      <c r="O13" s="204">
        <f t="shared" si="4"/>
        <v>0</v>
      </c>
      <c r="P13" s="124">
        <f t="shared" si="4"/>
        <v>0</v>
      </c>
      <c r="Q13" s="250">
        <f t="shared" si="4"/>
        <v>20000</v>
      </c>
      <c r="R13" s="251">
        <f t="shared" si="4"/>
        <v>45000</v>
      </c>
    </row>
    <row r="14" spans="1:18" ht="16.5" thickBot="1">
      <c r="A14" s="23"/>
      <c r="B14" s="24"/>
      <c r="C14" s="28" t="s">
        <v>37</v>
      </c>
      <c r="D14" s="29" t="s">
        <v>21</v>
      </c>
      <c r="E14" s="30">
        <f t="shared" si="3"/>
        <v>680000</v>
      </c>
      <c r="F14" s="130">
        <f t="shared" si="3"/>
        <v>352950</v>
      </c>
      <c r="G14" s="130">
        <f t="shared" si="3"/>
        <v>352949.28</v>
      </c>
      <c r="H14" s="131">
        <f aca="true" t="shared" si="5" ref="H14:R14">H18</f>
        <v>420000</v>
      </c>
      <c r="I14" s="131">
        <f t="shared" si="5"/>
        <v>0</v>
      </c>
      <c r="J14" s="183">
        <f t="shared" si="5"/>
        <v>0</v>
      </c>
      <c r="K14" s="31">
        <f t="shared" si="5"/>
        <v>975000</v>
      </c>
      <c r="L14" s="183">
        <f t="shared" si="5"/>
        <v>684000</v>
      </c>
      <c r="M14" s="31">
        <f t="shared" si="5"/>
        <v>950000</v>
      </c>
      <c r="N14" s="183">
        <f t="shared" si="5"/>
        <v>28000</v>
      </c>
      <c r="O14" s="31">
        <f t="shared" si="5"/>
        <v>143000</v>
      </c>
      <c r="P14" s="132">
        <f t="shared" si="5"/>
        <v>0</v>
      </c>
      <c r="Q14" s="252">
        <f t="shared" si="5"/>
        <v>2748000</v>
      </c>
      <c r="R14" s="253">
        <f t="shared" si="5"/>
        <v>1132000</v>
      </c>
    </row>
    <row r="15" spans="1:18" ht="15.7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35">
        <v>0</v>
      </c>
      <c r="H15" s="134">
        <v>5000</v>
      </c>
      <c r="I15" s="134">
        <v>0</v>
      </c>
      <c r="J15" s="184">
        <v>0</v>
      </c>
      <c r="K15" s="133">
        <v>0</v>
      </c>
      <c r="L15" s="212">
        <v>0</v>
      </c>
      <c r="M15" s="133">
        <v>0</v>
      </c>
      <c r="N15" s="212">
        <v>0</v>
      </c>
      <c r="O15" s="133">
        <v>0</v>
      </c>
      <c r="P15" s="213">
        <v>0</v>
      </c>
      <c r="Q15" s="254">
        <v>0</v>
      </c>
      <c r="R15" s="255">
        <f>SUM(H15,L15,N15,P15)</f>
        <v>5000</v>
      </c>
    </row>
    <row r="16" spans="1:18" ht="15">
      <c r="A16" s="8"/>
      <c r="B16" s="36"/>
      <c r="C16" s="37" t="s">
        <v>19</v>
      </c>
      <c r="D16" s="38" t="s">
        <v>22</v>
      </c>
      <c r="E16" s="138">
        <f>SUM(E17:E18)</f>
        <v>700000</v>
      </c>
      <c r="F16" s="139">
        <f aca="true" t="shared" si="6" ref="F16:P16">SUM(F17:F18)</f>
        <v>361172</v>
      </c>
      <c r="G16" s="139">
        <f t="shared" si="6"/>
        <v>361170.83</v>
      </c>
      <c r="H16" s="139">
        <f t="shared" si="6"/>
        <v>420000</v>
      </c>
      <c r="I16" s="139">
        <f t="shared" si="6"/>
        <v>0</v>
      </c>
      <c r="J16" s="185">
        <f t="shared" si="6"/>
        <v>0</v>
      </c>
      <c r="K16" s="138">
        <f t="shared" si="6"/>
        <v>975000</v>
      </c>
      <c r="L16" s="185">
        <f t="shared" si="6"/>
        <v>724000</v>
      </c>
      <c r="M16" s="138">
        <f t="shared" si="6"/>
        <v>950000</v>
      </c>
      <c r="N16" s="185">
        <f t="shared" si="6"/>
        <v>28000</v>
      </c>
      <c r="O16" s="138">
        <f t="shared" si="6"/>
        <v>143000</v>
      </c>
      <c r="P16" s="140">
        <f t="shared" si="6"/>
        <v>0</v>
      </c>
      <c r="Q16" s="256">
        <f>SUM(Q17:Q18)</f>
        <v>2768000</v>
      </c>
      <c r="R16" s="257">
        <f>SUM(R17:R18)</f>
        <v>1172000</v>
      </c>
    </row>
    <row r="17" spans="1:18" ht="15">
      <c r="A17" s="8"/>
      <c r="B17" s="39"/>
      <c r="C17" s="40" t="s">
        <v>36</v>
      </c>
      <c r="D17" s="41" t="s">
        <v>20</v>
      </c>
      <c r="E17" s="42">
        <v>20000</v>
      </c>
      <c r="F17" s="116">
        <v>8222</v>
      </c>
      <c r="G17" s="117">
        <v>8221.55</v>
      </c>
      <c r="H17" s="116">
        <v>0</v>
      </c>
      <c r="I17" s="116">
        <v>0</v>
      </c>
      <c r="J17" s="186">
        <v>0</v>
      </c>
      <c r="K17" s="42">
        <v>0</v>
      </c>
      <c r="L17" s="209">
        <v>40000</v>
      </c>
      <c r="M17" s="42">
        <v>0</v>
      </c>
      <c r="N17" s="209">
        <v>0</v>
      </c>
      <c r="O17" s="42">
        <v>0</v>
      </c>
      <c r="P17" s="205">
        <v>0</v>
      </c>
      <c r="Q17" s="258">
        <f>SUM(E17,K17,M17,O17)</f>
        <v>20000</v>
      </c>
      <c r="R17" s="259">
        <f>SUM(H17,L17,N17,P17)</f>
        <v>40000</v>
      </c>
    </row>
    <row r="18" spans="1:18" ht="15.75" thickBot="1">
      <c r="A18" s="43"/>
      <c r="B18" s="44"/>
      <c r="C18" s="45" t="s">
        <v>37</v>
      </c>
      <c r="D18" s="46" t="s">
        <v>21</v>
      </c>
      <c r="E18" s="47">
        <v>680000</v>
      </c>
      <c r="F18" s="141">
        <v>352950</v>
      </c>
      <c r="G18" s="142">
        <v>352949.28</v>
      </c>
      <c r="H18" s="141">
        <v>420000</v>
      </c>
      <c r="I18" s="141">
        <v>0</v>
      </c>
      <c r="J18" s="187">
        <v>0</v>
      </c>
      <c r="K18" s="47">
        <v>975000</v>
      </c>
      <c r="L18" s="214">
        <v>684000</v>
      </c>
      <c r="M18" s="47">
        <v>950000</v>
      </c>
      <c r="N18" s="214">
        <v>28000</v>
      </c>
      <c r="O18" s="47">
        <v>143000</v>
      </c>
      <c r="P18" s="215">
        <v>0</v>
      </c>
      <c r="Q18" s="260">
        <f>SUM(E18,K18,M18,O18)</f>
        <v>2748000</v>
      </c>
      <c r="R18" s="261">
        <f>SUM(H18,L18,N18,P18)</f>
        <v>1132000</v>
      </c>
    </row>
    <row r="19" spans="1:18" ht="15.75">
      <c r="A19" s="48"/>
      <c r="B19" s="49" t="s">
        <v>24</v>
      </c>
      <c r="C19" s="50" t="s">
        <v>23</v>
      </c>
      <c r="D19" s="20" t="s">
        <v>22</v>
      </c>
      <c r="E19" s="21">
        <f>SUM(E20:E21)</f>
        <v>0</v>
      </c>
      <c r="F19" s="136">
        <f aca="true" t="shared" si="7" ref="F19:P19">SUM(F20:F21)</f>
        <v>0</v>
      </c>
      <c r="G19" s="136">
        <f t="shared" si="7"/>
        <v>0</v>
      </c>
      <c r="H19" s="136">
        <f t="shared" si="7"/>
        <v>245000</v>
      </c>
      <c r="I19" s="136">
        <f t="shared" si="7"/>
        <v>16509</v>
      </c>
      <c r="J19" s="188">
        <f t="shared" si="7"/>
        <v>16509</v>
      </c>
      <c r="K19" s="21">
        <f t="shared" si="7"/>
        <v>45000</v>
      </c>
      <c r="L19" s="188">
        <f t="shared" si="7"/>
        <v>115000</v>
      </c>
      <c r="M19" s="21">
        <f t="shared" si="7"/>
        <v>45000</v>
      </c>
      <c r="N19" s="188">
        <f t="shared" si="7"/>
        <v>0</v>
      </c>
      <c r="O19" s="21">
        <f t="shared" si="7"/>
        <v>24000</v>
      </c>
      <c r="P19" s="137">
        <f t="shared" si="7"/>
        <v>0</v>
      </c>
      <c r="Q19" s="262">
        <f>SUM(Q20:Q21)</f>
        <v>114000</v>
      </c>
      <c r="R19" s="263">
        <f>SUM(R20:R21)</f>
        <v>360000</v>
      </c>
    </row>
    <row r="20" spans="1:18" ht="15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8" ref="F20:P20">SUM(F23,F26,F29,F32)</f>
        <v>0</v>
      </c>
      <c r="G20" s="114">
        <f t="shared" si="8"/>
        <v>0</v>
      </c>
      <c r="H20" s="114">
        <f t="shared" si="8"/>
        <v>70000</v>
      </c>
      <c r="I20" s="114">
        <f t="shared" si="8"/>
        <v>16509</v>
      </c>
      <c r="J20" s="189">
        <f t="shared" si="8"/>
        <v>16509</v>
      </c>
      <c r="K20" s="27">
        <f t="shared" si="8"/>
        <v>0</v>
      </c>
      <c r="L20" s="189">
        <f t="shared" si="8"/>
        <v>48000</v>
      </c>
      <c r="M20" s="27">
        <f t="shared" si="8"/>
        <v>0</v>
      </c>
      <c r="N20" s="189">
        <f t="shared" si="8"/>
        <v>0</v>
      </c>
      <c r="O20" s="27">
        <f t="shared" si="8"/>
        <v>0</v>
      </c>
      <c r="P20" s="125">
        <f t="shared" si="8"/>
        <v>0</v>
      </c>
      <c r="Q20" s="264">
        <f>SUM(Q23,Q26,Q29,Q32)</f>
        <v>0</v>
      </c>
      <c r="R20" s="265">
        <f>SUM(R23,R26,R29,R32)</f>
        <v>118000</v>
      </c>
    </row>
    <row r="21" spans="1:18" ht="15.75" thickBot="1">
      <c r="A21" s="13"/>
      <c r="B21" s="54"/>
      <c r="C21" s="55" t="s">
        <v>26</v>
      </c>
      <c r="D21" s="56" t="s">
        <v>21</v>
      </c>
      <c r="E21" s="57">
        <f>SUM(E24,E27,E30,E33)</f>
        <v>0</v>
      </c>
      <c r="F21" s="143">
        <f aca="true" t="shared" si="9" ref="F21:P21">SUM(F24,F27,F30,F33)</f>
        <v>0</v>
      </c>
      <c r="G21" s="143">
        <f t="shared" si="9"/>
        <v>0</v>
      </c>
      <c r="H21" s="143">
        <f t="shared" si="9"/>
        <v>175000</v>
      </c>
      <c r="I21" s="143">
        <f t="shared" si="9"/>
        <v>0</v>
      </c>
      <c r="J21" s="190">
        <f t="shared" si="9"/>
        <v>0</v>
      </c>
      <c r="K21" s="57">
        <f t="shared" si="9"/>
        <v>45000</v>
      </c>
      <c r="L21" s="190">
        <f t="shared" si="9"/>
        <v>67000</v>
      </c>
      <c r="M21" s="57">
        <f t="shared" si="9"/>
        <v>45000</v>
      </c>
      <c r="N21" s="190">
        <f t="shared" si="9"/>
        <v>0</v>
      </c>
      <c r="O21" s="57">
        <f t="shared" si="9"/>
        <v>24000</v>
      </c>
      <c r="P21" s="144">
        <f t="shared" si="9"/>
        <v>0</v>
      </c>
      <c r="Q21" s="266">
        <f>SUM(Q24,Q27,Q30,Q33)</f>
        <v>114000</v>
      </c>
      <c r="R21" s="267">
        <f>SUM(R24,R27,R30,R33)</f>
        <v>242000</v>
      </c>
    </row>
    <row r="22" spans="1:18" ht="15">
      <c r="A22" s="58"/>
      <c r="B22" s="59"/>
      <c r="C22" s="60" t="s">
        <v>41</v>
      </c>
      <c r="D22" s="61" t="s">
        <v>22</v>
      </c>
      <c r="E22" s="62">
        <f>SUM(E23:E24)</f>
        <v>0</v>
      </c>
      <c r="F22" s="148">
        <v>0</v>
      </c>
      <c r="G22" s="149">
        <v>0</v>
      </c>
      <c r="H22" s="148">
        <f>SUM(H23:H24)</f>
        <v>210000</v>
      </c>
      <c r="I22" s="148">
        <f aca="true" t="shared" si="10" ref="I22:P22">SUM(I23:I24)</f>
        <v>16509</v>
      </c>
      <c r="J22" s="148">
        <f t="shared" si="10"/>
        <v>16509</v>
      </c>
      <c r="K22" s="148">
        <f t="shared" si="10"/>
        <v>45000</v>
      </c>
      <c r="L22" s="148">
        <f t="shared" si="10"/>
        <v>69000</v>
      </c>
      <c r="M22" s="148">
        <f t="shared" si="10"/>
        <v>45000</v>
      </c>
      <c r="N22" s="148">
        <f t="shared" si="10"/>
        <v>0</v>
      </c>
      <c r="O22" s="148">
        <f t="shared" si="10"/>
        <v>24000</v>
      </c>
      <c r="P22" s="148">
        <f t="shared" si="10"/>
        <v>0</v>
      </c>
      <c r="Q22" s="268">
        <f>SUM(Q23:Q24)</f>
        <v>114000</v>
      </c>
      <c r="R22" s="269">
        <f>SUM(R23:R24)</f>
        <v>279000</v>
      </c>
    </row>
    <row r="23" spans="1:18" ht="15">
      <c r="A23" s="8"/>
      <c r="B23" s="63"/>
      <c r="C23" s="64" t="s">
        <v>25</v>
      </c>
      <c r="D23" s="41" t="s">
        <v>20</v>
      </c>
      <c r="E23" s="65">
        <v>0</v>
      </c>
      <c r="F23" s="118"/>
      <c r="G23" s="119"/>
      <c r="H23" s="118">
        <v>60000</v>
      </c>
      <c r="I23" s="118">
        <v>16509</v>
      </c>
      <c r="J23" s="191">
        <v>16509</v>
      </c>
      <c r="K23" s="65">
        <v>0</v>
      </c>
      <c r="L23" s="210">
        <v>33000</v>
      </c>
      <c r="M23" s="65">
        <v>0</v>
      </c>
      <c r="N23" s="210">
        <v>0</v>
      </c>
      <c r="O23" s="65">
        <v>0</v>
      </c>
      <c r="P23" s="210">
        <v>0</v>
      </c>
      <c r="Q23" s="270">
        <f>SUM(E23,K23,M23,O23)</f>
        <v>0</v>
      </c>
      <c r="R23" s="271">
        <f>SUM(H23,L23,N23,P23)</f>
        <v>93000</v>
      </c>
    </row>
    <row r="24" spans="1:18" ht="15.75" thickBot="1">
      <c r="A24" s="43"/>
      <c r="B24" s="66"/>
      <c r="C24" s="67" t="s">
        <v>26</v>
      </c>
      <c r="D24" s="46" t="s">
        <v>21</v>
      </c>
      <c r="E24" s="80">
        <v>0</v>
      </c>
      <c r="F24" s="150"/>
      <c r="G24" s="151"/>
      <c r="H24" s="150">
        <v>150000</v>
      </c>
      <c r="I24" s="150"/>
      <c r="J24" s="192"/>
      <c r="K24" s="80">
        <v>45000</v>
      </c>
      <c r="L24" s="218">
        <v>36000</v>
      </c>
      <c r="M24" s="80">
        <v>45000</v>
      </c>
      <c r="N24" s="218">
        <v>0</v>
      </c>
      <c r="O24" s="80">
        <v>24000</v>
      </c>
      <c r="P24" s="218">
        <v>0</v>
      </c>
      <c r="Q24" s="272">
        <f>SUM(E24,K24,M24,O24)</f>
        <v>114000</v>
      </c>
      <c r="R24" s="273">
        <f>SUM(H24,L24,N24,P24)</f>
        <v>186000</v>
      </c>
    </row>
    <row r="25" spans="1:18" ht="1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147">
        <v>0</v>
      </c>
      <c r="H25" s="146">
        <f>SUM(H26:H27)</f>
        <v>7000</v>
      </c>
      <c r="I25" s="146">
        <v>0</v>
      </c>
      <c r="J25" s="193">
        <v>0</v>
      </c>
      <c r="K25" s="145">
        <v>0</v>
      </c>
      <c r="L25" s="216">
        <f aca="true" t="shared" si="11" ref="L25:R25">SUM(L26:L27)</f>
        <v>10000</v>
      </c>
      <c r="M25" s="145">
        <f t="shared" si="11"/>
        <v>0</v>
      </c>
      <c r="N25" s="216">
        <f t="shared" si="11"/>
        <v>0</v>
      </c>
      <c r="O25" s="145">
        <f t="shared" si="11"/>
        <v>0</v>
      </c>
      <c r="P25" s="217">
        <f t="shared" si="11"/>
        <v>0</v>
      </c>
      <c r="Q25" s="274">
        <f t="shared" si="11"/>
        <v>0</v>
      </c>
      <c r="R25" s="275">
        <f t="shared" si="11"/>
        <v>17000</v>
      </c>
    </row>
    <row r="26" spans="1:18" ht="15">
      <c r="A26" s="8"/>
      <c r="B26" s="63"/>
      <c r="C26" s="64" t="s">
        <v>25</v>
      </c>
      <c r="D26" s="41" t="s">
        <v>20</v>
      </c>
      <c r="E26" s="65">
        <v>0</v>
      </c>
      <c r="F26" s="118"/>
      <c r="G26" s="119"/>
      <c r="H26" s="118">
        <v>2000</v>
      </c>
      <c r="I26" s="118"/>
      <c r="J26" s="191"/>
      <c r="K26" s="65">
        <v>0</v>
      </c>
      <c r="L26" s="210">
        <v>5000</v>
      </c>
      <c r="M26" s="65">
        <v>0</v>
      </c>
      <c r="N26" s="210"/>
      <c r="O26" s="65">
        <v>0</v>
      </c>
      <c r="P26" s="206"/>
      <c r="Q26" s="270">
        <v>0</v>
      </c>
      <c r="R26" s="271">
        <f>SUM(H26,L26,N26,P26)</f>
        <v>7000</v>
      </c>
    </row>
    <row r="27" spans="1:18" ht="15.75" thickBot="1">
      <c r="A27" s="13"/>
      <c r="B27" s="54"/>
      <c r="C27" s="67" t="s">
        <v>26</v>
      </c>
      <c r="D27" s="73" t="s">
        <v>21</v>
      </c>
      <c r="E27" s="68">
        <v>0</v>
      </c>
      <c r="F27" s="152"/>
      <c r="G27" s="153"/>
      <c r="H27" s="152">
        <v>5000</v>
      </c>
      <c r="I27" s="152"/>
      <c r="J27" s="194"/>
      <c r="K27" s="68">
        <v>0</v>
      </c>
      <c r="L27" s="220">
        <v>5000</v>
      </c>
      <c r="M27" s="68">
        <v>0</v>
      </c>
      <c r="N27" s="220"/>
      <c r="O27" s="68">
        <v>0</v>
      </c>
      <c r="P27" s="221"/>
      <c r="Q27" s="276">
        <v>0</v>
      </c>
      <c r="R27" s="273">
        <f>SUM(H27,L27,N27,P27)</f>
        <v>10000</v>
      </c>
    </row>
    <row r="28" spans="1:18" ht="15">
      <c r="A28" s="74"/>
      <c r="B28" s="75"/>
      <c r="C28" s="76" t="s">
        <v>43</v>
      </c>
      <c r="D28" s="77" t="s">
        <v>22</v>
      </c>
      <c r="E28" s="78">
        <v>0</v>
      </c>
      <c r="F28" s="157">
        <v>0</v>
      </c>
      <c r="G28" s="76">
        <v>0</v>
      </c>
      <c r="H28" s="157">
        <f>SUM(H29:H30)</f>
        <v>8000</v>
      </c>
      <c r="I28" s="157">
        <v>0</v>
      </c>
      <c r="J28" s="195">
        <v>0</v>
      </c>
      <c r="K28" s="78">
        <v>0</v>
      </c>
      <c r="L28" s="224">
        <f aca="true" t="shared" si="12" ref="L28:R28">SUM(L29:L30)</f>
        <v>22000</v>
      </c>
      <c r="M28" s="78">
        <f t="shared" si="12"/>
        <v>0</v>
      </c>
      <c r="N28" s="224">
        <f t="shared" si="12"/>
        <v>0</v>
      </c>
      <c r="O28" s="78">
        <f t="shared" si="12"/>
        <v>0</v>
      </c>
      <c r="P28" s="225">
        <f t="shared" si="12"/>
        <v>0</v>
      </c>
      <c r="Q28" s="277">
        <f t="shared" si="12"/>
        <v>0</v>
      </c>
      <c r="R28" s="278">
        <f t="shared" si="12"/>
        <v>30000</v>
      </c>
    </row>
    <row r="29" spans="1:18" ht="15">
      <c r="A29" s="8"/>
      <c r="B29" s="63"/>
      <c r="C29" s="64" t="s">
        <v>25</v>
      </c>
      <c r="D29" s="41" t="s">
        <v>20</v>
      </c>
      <c r="E29" s="65">
        <v>0</v>
      </c>
      <c r="F29" s="118"/>
      <c r="G29" s="119"/>
      <c r="H29" s="118">
        <v>3000</v>
      </c>
      <c r="I29" s="118"/>
      <c r="J29" s="191"/>
      <c r="K29" s="65">
        <v>0</v>
      </c>
      <c r="L29" s="210">
        <v>2000</v>
      </c>
      <c r="M29" s="65">
        <v>0</v>
      </c>
      <c r="N29" s="210"/>
      <c r="O29" s="65">
        <v>0</v>
      </c>
      <c r="P29" s="206"/>
      <c r="Q29" s="270">
        <v>0</v>
      </c>
      <c r="R29" s="271">
        <f>SUM(H29,L29,N29,P29)</f>
        <v>5000</v>
      </c>
    </row>
    <row r="30" spans="1:18" ht="15.75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151"/>
      <c r="H30" s="150">
        <v>5000</v>
      </c>
      <c r="I30" s="150"/>
      <c r="J30" s="192"/>
      <c r="K30" s="80">
        <v>0</v>
      </c>
      <c r="L30" s="218">
        <v>20000</v>
      </c>
      <c r="M30" s="80">
        <v>0</v>
      </c>
      <c r="N30" s="218"/>
      <c r="O30" s="80">
        <v>0</v>
      </c>
      <c r="P30" s="219"/>
      <c r="Q30" s="272">
        <v>0</v>
      </c>
      <c r="R30" s="273">
        <f>SUM(H30,L30,N30,P30)</f>
        <v>25000</v>
      </c>
    </row>
    <row r="31" spans="1:18" ht="15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156">
        <v>0</v>
      </c>
      <c r="H31" s="155">
        <f>SUM(H32:H33)</f>
        <v>20000</v>
      </c>
      <c r="I31" s="155">
        <v>0</v>
      </c>
      <c r="J31" s="196">
        <v>0</v>
      </c>
      <c r="K31" s="154">
        <v>0</v>
      </c>
      <c r="L31" s="222">
        <f aca="true" t="shared" si="13" ref="L31:R31">SUM(L32:L33)</f>
        <v>14000</v>
      </c>
      <c r="M31" s="154">
        <f t="shared" si="13"/>
        <v>0</v>
      </c>
      <c r="N31" s="222">
        <f t="shared" si="13"/>
        <v>0</v>
      </c>
      <c r="O31" s="154">
        <f t="shared" si="13"/>
        <v>0</v>
      </c>
      <c r="P31" s="223">
        <f t="shared" si="13"/>
        <v>0</v>
      </c>
      <c r="Q31" s="279">
        <f t="shared" si="13"/>
        <v>0</v>
      </c>
      <c r="R31" s="280">
        <f t="shared" si="13"/>
        <v>34000</v>
      </c>
    </row>
    <row r="32" spans="1:18" ht="15">
      <c r="A32" s="8"/>
      <c r="B32" s="63"/>
      <c r="C32" s="64" t="s">
        <v>25</v>
      </c>
      <c r="D32" s="41" t="s">
        <v>20</v>
      </c>
      <c r="E32" s="85">
        <v>0</v>
      </c>
      <c r="F32" s="120"/>
      <c r="G32" s="121"/>
      <c r="H32" s="118">
        <v>5000</v>
      </c>
      <c r="I32" s="120"/>
      <c r="J32" s="191"/>
      <c r="K32" s="85">
        <v>0</v>
      </c>
      <c r="L32" s="210">
        <v>8000</v>
      </c>
      <c r="M32" s="85">
        <v>0</v>
      </c>
      <c r="N32" s="210"/>
      <c r="O32" s="85">
        <v>0</v>
      </c>
      <c r="P32" s="206"/>
      <c r="Q32" s="281">
        <v>0</v>
      </c>
      <c r="R32" s="271">
        <f>SUM(H32,L32,N32,P32)</f>
        <v>13000</v>
      </c>
    </row>
    <row r="33" spans="1:18" ht="15.75" thickBot="1">
      <c r="A33" s="13"/>
      <c r="B33" s="54"/>
      <c r="C33" s="67" t="s">
        <v>26</v>
      </c>
      <c r="D33" s="73" t="s">
        <v>21</v>
      </c>
      <c r="E33" s="86">
        <v>0</v>
      </c>
      <c r="F33" s="158"/>
      <c r="G33" s="159"/>
      <c r="H33" s="152">
        <v>15000</v>
      </c>
      <c r="I33" s="158"/>
      <c r="J33" s="194"/>
      <c r="K33" s="86">
        <v>0</v>
      </c>
      <c r="L33" s="220">
        <v>6000</v>
      </c>
      <c r="M33" s="86">
        <v>0</v>
      </c>
      <c r="N33" s="220"/>
      <c r="O33" s="86">
        <v>0</v>
      </c>
      <c r="P33" s="221"/>
      <c r="Q33" s="282">
        <v>0</v>
      </c>
      <c r="R33" s="273">
        <f>SUM(H33,L33,N33,P33)</f>
        <v>21000</v>
      </c>
    </row>
    <row r="34" spans="1:18" ht="16.5" thickBot="1">
      <c r="A34" s="17"/>
      <c r="B34" s="87" t="s">
        <v>27</v>
      </c>
      <c r="C34" s="88" t="s">
        <v>23</v>
      </c>
      <c r="D34" s="89"/>
      <c r="E34" s="160">
        <f aca="true" t="shared" si="14" ref="E34:R34">SUM(E35:E36)</f>
        <v>10000</v>
      </c>
      <c r="F34" s="161">
        <f t="shared" si="14"/>
        <v>9963</v>
      </c>
      <c r="G34" s="162">
        <f t="shared" si="14"/>
        <v>9962.16</v>
      </c>
      <c r="H34" s="162">
        <f t="shared" si="14"/>
        <v>32000</v>
      </c>
      <c r="I34" s="162">
        <f t="shared" si="14"/>
        <v>23856</v>
      </c>
      <c r="J34" s="197">
        <f t="shared" si="14"/>
        <v>23855.36</v>
      </c>
      <c r="K34" s="226">
        <f t="shared" si="14"/>
        <v>25000</v>
      </c>
      <c r="L34" s="197">
        <f t="shared" si="14"/>
        <v>0</v>
      </c>
      <c r="M34" s="226">
        <f t="shared" si="14"/>
        <v>18000</v>
      </c>
      <c r="N34" s="197">
        <f t="shared" si="14"/>
        <v>0</v>
      </c>
      <c r="O34" s="226">
        <f t="shared" si="14"/>
        <v>5000</v>
      </c>
      <c r="P34" s="163">
        <f t="shared" si="14"/>
        <v>0</v>
      </c>
      <c r="Q34" s="283">
        <f t="shared" si="14"/>
        <v>58000</v>
      </c>
      <c r="R34" s="284">
        <f t="shared" si="14"/>
        <v>32000</v>
      </c>
    </row>
    <row r="35" spans="1:18" ht="15.75" thickBot="1">
      <c r="A35" s="8"/>
      <c r="B35" s="90"/>
      <c r="C35" s="91" t="s">
        <v>5</v>
      </c>
      <c r="D35" s="92" t="s">
        <v>17</v>
      </c>
      <c r="E35" s="133">
        <v>10000</v>
      </c>
      <c r="F35" s="134">
        <v>9963</v>
      </c>
      <c r="G35" s="135">
        <v>9962.16</v>
      </c>
      <c r="H35" s="134">
        <v>0</v>
      </c>
      <c r="I35" s="134">
        <v>0</v>
      </c>
      <c r="J35" s="184">
        <v>0</v>
      </c>
      <c r="K35" s="133">
        <v>15000</v>
      </c>
      <c r="L35" s="212">
        <v>0</v>
      </c>
      <c r="M35" s="133">
        <v>10000</v>
      </c>
      <c r="N35" s="212">
        <v>0</v>
      </c>
      <c r="O35" s="133">
        <v>0</v>
      </c>
      <c r="P35" s="213">
        <v>0</v>
      </c>
      <c r="Q35" s="254">
        <f>SUM(E35,K35,M35,O35)</f>
        <v>35000</v>
      </c>
      <c r="R35" s="255">
        <v>0</v>
      </c>
    </row>
    <row r="36" spans="1:18" ht="15">
      <c r="A36" s="8"/>
      <c r="B36" s="90"/>
      <c r="C36" s="93" t="s">
        <v>41</v>
      </c>
      <c r="D36" s="61" t="s">
        <v>0</v>
      </c>
      <c r="E36" s="62">
        <f>SUM(E37:E39)</f>
        <v>0</v>
      </c>
      <c r="F36" s="148">
        <f aca="true" t="shared" si="15" ref="F36:P36">SUM(F37:F39)</f>
        <v>0</v>
      </c>
      <c r="G36" s="148">
        <f t="shared" si="15"/>
        <v>0</v>
      </c>
      <c r="H36" s="148">
        <f t="shared" si="15"/>
        <v>32000</v>
      </c>
      <c r="I36" s="148">
        <f t="shared" si="15"/>
        <v>23856</v>
      </c>
      <c r="J36" s="198">
        <f t="shared" si="15"/>
        <v>23855.36</v>
      </c>
      <c r="K36" s="62">
        <f t="shared" si="15"/>
        <v>10000</v>
      </c>
      <c r="L36" s="198">
        <f t="shared" si="15"/>
        <v>0</v>
      </c>
      <c r="M36" s="62">
        <f t="shared" si="15"/>
        <v>8000</v>
      </c>
      <c r="N36" s="198">
        <f t="shared" si="15"/>
        <v>0</v>
      </c>
      <c r="O36" s="62">
        <f t="shared" si="15"/>
        <v>5000</v>
      </c>
      <c r="P36" s="198">
        <f t="shared" si="15"/>
        <v>0</v>
      </c>
      <c r="Q36" s="268">
        <f>SUM(Q37:Q39)</f>
        <v>23000</v>
      </c>
      <c r="R36" s="269">
        <f>SUM(R37:R39)</f>
        <v>32000</v>
      </c>
    </row>
    <row r="37" spans="1:18" ht="15">
      <c r="A37" s="8"/>
      <c r="B37" s="90"/>
      <c r="C37" s="94"/>
      <c r="D37" s="95" t="s">
        <v>28</v>
      </c>
      <c r="E37" s="65">
        <v>0</v>
      </c>
      <c r="F37" s="118">
        <v>0</v>
      </c>
      <c r="G37" s="119">
        <v>0</v>
      </c>
      <c r="H37" s="118">
        <v>0</v>
      </c>
      <c r="I37" s="118"/>
      <c r="J37" s="191"/>
      <c r="K37" s="65">
        <v>4000</v>
      </c>
      <c r="L37" s="210">
        <v>0</v>
      </c>
      <c r="M37" s="65">
        <v>3000</v>
      </c>
      <c r="N37" s="210">
        <v>0</v>
      </c>
      <c r="O37" s="65">
        <v>0</v>
      </c>
      <c r="P37" s="210">
        <v>0</v>
      </c>
      <c r="Q37" s="270">
        <f>SUM(E37,K37,M37,O37)</f>
        <v>7000</v>
      </c>
      <c r="R37" s="271">
        <f>SUM(H37,L37,N37,P37)</f>
        <v>0</v>
      </c>
    </row>
    <row r="38" spans="1:18" ht="15">
      <c r="A38" s="8"/>
      <c r="B38" s="90"/>
      <c r="C38" s="94"/>
      <c r="D38" s="96" t="s">
        <v>29</v>
      </c>
      <c r="E38" s="65">
        <v>0</v>
      </c>
      <c r="F38" s="118">
        <v>0</v>
      </c>
      <c r="G38" s="119">
        <v>0</v>
      </c>
      <c r="H38" s="118">
        <v>19000</v>
      </c>
      <c r="I38" s="118">
        <v>10863</v>
      </c>
      <c r="J38" s="191">
        <v>10863</v>
      </c>
      <c r="K38" s="65">
        <v>0</v>
      </c>
      <c r="L38" s="210">
        <v>0</v>
      </c>
      <c r="M38" s="65">
        <v>0</v>
      </c>
      <c r="N38" s="210">
        <v>0</v>
      </c>
      <c r="O38" s="65">
        <v>0</v>
      </c>
      <c r="P38" s="210">
        <v>0</v>
      </c>
      <c r="Q38" s="270">
        <v>0</v>
      </c>
      <c r="R38" s="271">
        <f>SUM(H38,L38,N38,P38)</f>
        <v>19000</v>
      </c>
    </row>
    <row r="39" spans="1:18" ht="15.75" thickBot="1">
      <c r="A39" s="8"/>
      <c r="B39" s="90"/>
      <c r="C39" s="97"/>
      <c r="D39" s="98" t="s">
        <v>30</v>
      </c>
      <c r="E39" s="80">
        <v>0</v>
      </c>
      <c r="F39" s="150">
        <v>0</v>
      </c>
      <c r="G39" s="151">
        <v>0</v>
      </c>
      <c r="H39" s="150">
        <v>13000</v>
      </c>
      <c r="I39" s="150">
        <v>12993</v>
      </c>
      <c r="J39" s="192">
        <v>12992.36</v>
      </c>
      <c r="K39" s="80">
        <v>6000</v>
      </c>
      <c r="L39" s="218">
        <v>0</v>
      </c>
      <c r="M39" s="80">
        <v>5000</v>
      </c>
      <c r="N39" s="218">
        <v>0</v>
      </c>
      <c r="O39" s="80">
        <v>5000</v>
      </c>
      <c r="P39" s="218">
        <v>0</v>
      </c>
      <c r="Q39" s="272">
        <f>SUM(E39,K39,M39,O39)</f>
        <v>16000</v>
      </c>
      <c r="R39" s="273">
        <f>SUM(H39,L39,N39,P39)</f>
        <v>13000</v>
      </c>
    </row>
    <row r="40" spans="1:18" ht="15.75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166"/>
      <c r="H40" s="165">
        <v>0</v>
      </c>
      <c r="I40" s="165">
        <v>0</v>
      </c>
      <c r="J40" s="199">
        <v>0</v>
      </c>
      <c r="K40" s="164">
        <v>0</v>
      </c>
      <c r="L40" s="227">
        <v>0</v>
      </c>
      <c r="M40" s="164">
        <v>0</v>
      </c>
      <c r="N40" s="227">
        <v>0</v>
      </c>
      <c r="O40" s="164">
        <v>0</v>
      </c>
      <c r="P40" s="228">
        <v>0</v>
      </c>
      <c r="Q40" s="285">
        <v>0</v>
      </c>
      <c r="R40" s="286">
        <v>0</v>
      </c>
    </row>
    <row r="41" spans="1:18" ht="15.7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168">
        <v>0</v>
      </c>
      <c r="H41" s="167">
        <v>0</v>
      </c>
      <c r="I41" s="167">
        <v>0</v>
      </c>
      <c r="J41" s="200">
        <v>0</v>
      </c>
      <c r="K41" s="103">
        <v>0</v>
      </c>
      <c r="L41" s="229">
        <v>0</v>
      </c>
      <c r="M41" s="103">
        <v>0</v>
      </c>
      <c r="N41" s="229">
        <v>0</v>
      </c>
      <c r="O41" s="103">
        <v>0</v>
      </c>
      <c r="P41" s="230">
        <v>0</v>
      </c>
      <c r="Q41" s="287">
        <v>0</v>
      </c>
      <c r="R41" s="288">
        <v>0</v>
      </c>
    </row>
    <row r="42" spans="1:18" ht="15.7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171">
        <v>0</v>
      </c>
      <c r="H42" s="170">
        <v>80000</v>
      </c>
      <c r="I42" s="170">
        <v>63520</v>
      </c>
      <c r="J42" s="201">
        <v>63520</v>
      </c>
      <c r="K42" s="169">
        <v>0</v>
      </c>
      <c r="L42" s="231">
        <v>80000</v>
      </c>
      <c r="M42" s="169">
        <v>0</v>
      </c>
      <c r="N42" s="231">
        <v>80000</v>
      </c>
      <c r="O42" s="169">
        <v>0</v>
      </c>
      <c r="P42" s="232">
        <v>0</v>
      </c>
      <c r="Q42" s="289">
        <v>0</v>
      </c>
      <c r="R42" s="290">
        <f>SUM(H42,L42,N42,P42)</f>
        <v>240000</v>
      </c>
    </row>
    <row r="43" spans="4:18" ht="16.5" thickBot="1">
      <c r="D43" s="104" t="s">
        <v>3</v>
      </c>
      <c r="E43" s="175">
        <f>SUM(E6:E11,E35,E40)</f>
        <v>65000</v>
      </c>
      <c r="F43" s="176">
        <f aca="true" t="shared" si="16" ref="F43:P43">SUM(F6:F11,F35,F40)</f>
        <v>64951</v>
      </c>
      <c r="G43" s="176">
        <f t="shared" si="16"/>
        <v>64949.36</v>
      </c>
      <c r="H43" s="176">
        <f t="shared" si="16"/>
        <v>77000</v>
      </c>
      <c r="I43" s="176">
        <f t="shared" si="16"/>
        <v>46850</v>
      </c>
      <c r="J43" s="202">
        <f t="shared" si="16"/>
        <v>46884.32000000001</v>
      </c>
      <c r="K43" s="175">
        <f t="shared" si="16"/>
        <v>36000</v>
      </c>
      <c r="L43" s="202">
        <f t="shared" si="16"/>
        <v>90000</v>
      </c>
      <c r="M43" s="175">
        <f t="shared" si="16"/>
        <v>23000</v>
      </c>
      <c r="N43" s="202">
        <f t="shared" si="16"/>
        <v>63000</v>
      </c>
      <c r="O43" s="175">
        <f t="shared" si="16"/>
        <v>0</v>
      </c>
      <c r="P43" s="177">
        <f t="shared" si="16"/>
        <v>64000</v>
      </c>
      <c r="Q43" s="291">
        <f>SUM(Q6:Q11,Q35,Q40)</f>
        <v>124000</v>
      </c>
      <c r="R43" s="292">
        <f>SUM(R6:R11,R15,R35)</f>
        <v>299000</v>
      </c>
    </row>
    <row r="44" spans="4:18" ht="16.5" thickBot="1">
      <c r="D44" s="105" t="s">
        <v>2</v>
      </c>
      <c r="E44" s="172">
        <f>SUM(E16,E19,E36,E41:E42)</f>
        <v>700000</v>
      </c>
      <c r="F44" s="173">
        <f aca="true" t="shared" si="17" ref="F44:P44">SUM(F16,F19,F36,F41:F42)</f>
        <v>361172</v>
      </c>
      <c r="G44" s="173">
        <f t="shared" si="17"/>
        <v>361170.83</v>
      </c>
      <c r="H44" s="173">
        <f t="shared" si="17"/>
        <v>777000</v>
      </c>
      <c r="I44" s="173">
        <f t="shared" si="17"/>
        <v>103885</v>
      </c>
      <c r="J44" s="203">
        <f t="shared" si="17"/>
        <v>103884.36</v>
      </c>
      <c r="K44" s="172">
        <f t="shared" si="17"/>
        <v>1030000</v>
      </c>
      <c r="L44" s="203">
        <f t="shared" si="17"/>
        <v>919000</v>
      </c>
      <c r="M44" s="172">
        <f t="shared" si="17"/>
        <v>1003000</v>
      </c>
      <c r="N44" s="203">
        <f t="shared" si="17"/>
        <v>108000</v>
      </c>
      <c r="O44" s="172">
        <f t="shared" si="17"/>
        <v>172000</v>
      </c>
      <c r="P44" s="174">
        <f t="shared" si="17"/>
        <v>0</v>
      </c>
      <c r="Q44" s="293">
        <f>SUM(Q16,Q19,Q36,Q41:Q42)</f>
        <v>2905000</v>
      </c>
      <c r="R44" s="294">
        <f>SUM(R16,R19,R36,R41:R42)</f>
        <v>1804000</v>
      </c>
    </row>
    <row r="45" spans="4:18" ht="18.75" thickBot="1">
      <c r="D45" s="106" t="s">
        <v>1</v>
      </c>
      <c r="E45" s="111">
        <f>SUM(E43:E44)</f>
        <v>765000</v>
      </c>
      <c r="F45" s="111">
        <f aca="true" t="shared" si="18" ref="F45:P45">SUM(F43:F44)</f>
        <v>426123</v>
      </c>
      <c r="G45" s="111">
        <f t="shared" si="18"/>
        <v>426120.19</v>
      </c>
      <c r="H45" s="111">
        <f t="shared" si="18"/>
        <v>854000</v>
      </c>
      <c r="I45" s="111">
        <f t="shared" si="18"/>
        <v>150735</v>
      </c>
      <c r="J45" s="111">
        <f t="shared" si="18"/>
        <v>150768.68</v>
      </c>
      <c r="K45" s="111">
        <f t="shared" si="18"/>
        <v>1066000</v>
      </c>
      <c r="L45" s="111">
        <f t="shared" si="18"/>
        <v>1009000</v>
      </c>
      <c r="M45" s="111">
        <f t="shared" si="18"/>
        <v>1026000</v>
      </c>
      <c r="N45" s="111">
        <f t="shared" si="18"/>
        <v>171000</v>
      </c>
      <c r="O45" s="111">
        <f t="shared" si="18"/>
        <v>172000</v>
      </c>
      <c r="P45" s="233">
        <f t="shared" si="18"/>
        <v>64000</v>
      </c>
      <c r="Q45" s="236">
        <f>SUM(Q43:Q44)</f>
        <v>3029000</v>
      </c>
      <c r="R45" s="237">
        <f>SUM(R43:R44)</f>
        <v>2103000</v>
      </c>
    </row>
  </sheetData>
  <sheetProtection/>
  <mergeCells count="14">
    <mergeCell ref="B4:B5"/>
    <mergeCell ref="C4:C5"/>
    <mergeCell ref="D4:D5"/>
    <mergeCell ref="A40:B40"/>
    <mergeCell ref="Q3:R3"/>
    <mergeCell ref="E3:J3"/>
    <mergeCell ref="K3:L3"/>
    <mergeCell ref="M3:N3"/>
    <mergeCell ref="O3:P3"/>
    <mergeCell ref="A42:B42"/>
    <mergeCell ref="A41:B41"/>
    <mergeCell ref="E4:G4"/>
    <mergeCell ref="H4:J4"/>
    <mergeCell ref="A4:A5"/>
  </mergeCells>
  <printOptions/>
  <pageMargins left="0.2" right="0.2" top="0.22" bottom="0.22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O42" sqref="O42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421875" style="0" bestFit="1" customWidth="1"/>
    <col min="7" max="7" width="12.8515625" style="0" bestFit="1" customWidth="1"/>
    <col min="8" max="8" width="11.57421875" style="0" bestFit="1" customWidth="1"/>
    <col min="9" max="9" width="11.421875" style="0" bestFit="1" customWidth="1"/>
    <col min="10" max="10" width="12.8515625" style="0" bestFit="1" customWidth="1"/>
  </cols>
  <sheetData>
    <row r="1" spans="4:10" ht="18">
      <c r="D1" s="295" t="s">
        <v>35</v>
      </c>
      <c r="E1" s="2"/>
      <c r="H1" s="2"/>
      <c r="J1" s="296" t="s">
        <v>61</v>
      </c>
    </row>
    <row r="2" spans="4:10" ht="13.5" thickBot="1">
      <c r="D2" s="1"/>
      <c r="E2" s="2"/>
      <c r="H2" s="2"/>
      <c r="J2" s="347" t="s">
        <v>62</v>
      </c>
    </row>
    <row r="3" spans="4:10" ht="13.5" thickBot="1">
      <c r="D3" s="1"/>
      <c r="E3" s="374">
        <v>2015</v>
      </c>
      <c r="F3" s="375"/>
      <c r="G3" s="375"/>
      <c r="H3" s="375"/>
      <c r="I3" s="375"/>
      <c r="J3" s="376"/>
    </row>
    <row r="4" spans="1:10" ht="13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2"/>
      <c r="H4" s="361" t="s">
        <v>8</v>
      </c>
      <c r="I4" s="362"/>
      <c r="J4" s="363"/>
    </row>
    <row r="5" spans="1:10" ht="13.5" thickBot="1">
      <c r="A5" s="365"/>
      <c r="B5" s="367"/>
      <c r="C5" s="369"/>
      <c r="D5" s="371"/>
      <c r="E5" s="108" t="s">
        <v>9</v>
      </c>
      <c r="F5" s="109" t="s">
        <v>10</v>
      </c>
      <c r="G5" s="309" t="s">
        <v>11</v>
      </c>
      <c r="H5" s="108" t="s">
        <v>9</v>
      </c>
      <c r="I5" s="109" t="s">
        <v>10</v>
      </c>
      <c r="J5" s="110" t="s">
        <v>11</v>
      </c>
    </row>
    <row r="6" spans="1:10" ht="12.75">
      <c r="A6" s="3">
        <v>1</v>
      </c>
      <c r="B6" s="4" t="s">
        <v>16</v>
      </c>
      <c r="C6" s="5" t="s">
        <v>5</v>
      </c>
      <c r="D6" s="6"/>
      <c r="E6" s="7">
        <v>245000</v>
      </c>
      <c r="F6" s="122">
        <v>244998</v>
      </c>
      <c r="G6" s="178">
        <v>244997.2</v>
      </c>
      <c r="H6" s="7">
        <v>242000</v>
      </c>
      <c r="I6" s="122">
        <v>242000</v>
      </c>
      <c r="J6" s="297">
        <v>242000</v>
      </c>
    </row>
    <row r="7" spans="1:10" ht="12.75">
      <c r="A7" s="8">
        <v>2</v>
      </c>
      <c r="B7" s="9" t="s">
        <v>14</v>
      </c>
      <c r="C7" s="10" t="s">
        <v>5</v>
      </c>
      <c r="D7" s="11"/>
      <c r="E7" s="12">
        <v>27000</v>
      </c>
      <c r="F7" s="112">
        <v>26780</v>
      </c>
      <c r="G7" s="179">
        <v>26780</v>
      </c>
      <c r="H7" s="12">
        <v>68000</v>
      </c>
      <c r="I7" s="112">
        <v>63899</v>
      </c>
      <c r="J7" s="298">
        <v>54462.53</v>
      </c>
    </row>
    <row r="8" spans="1:10" ht="12.75">
      <c r="A8" s="8">
        <v>3</v>
      </c>
      <c r="B8" s="9" t="s">
        <v>15</v>
      </c>
      <c r="C8" s="10" t="s">
        <v>5</v>
      </c>
      <c r="D8" s="11"/>
      <c r="E8" s="12">
        <v>0</v>
      </c>
      <c r="F8" s="112">
        <v>0</v>
      </c>
      <c r="G8" s="179">
        <v>0</v>
      </c>
      <c r="H8" s="12">
        <v>0</v>
      </c>
      <c r="I8" s="112"/>
      <c r="J8" s="298"/>
    </row>
    <row r="9" spans="1:10" ht="12.75">
      <c r="A9" s="8">
        <v>4</v>
      </c>
      <c r="B9" s="9" t="s">
        <v>13</v>
      </c>
      <c r="C9" s="10" t="s">
        <v>5</v>
      </c>
      <c r="D9" s="11"/>
      <c r="E9" s="12">
        <v>0</v>
      </c>
      <c r="F9" s="112">
        <v>0</v>
      </c>
      <c r="G9" s="179">
        <v>0</v>
      </c>
      <c r="H9" s="12">
        <v>25000</v>
      </c>
      <c r="I9" s="112">
        <v>24466</v>
      </c>
      <c r="J9" s="298">
        <v>24460.16</v>
      </c>
    </row>
    <row r="10" spans="1:10" ht="24.75" customHeight="1">
      <c r="A10" s="8">
        <v>5</v>
      </c>
      <c r="B10" s="335" t="s">
        <v>52</v>
      </c>
      <c r="C10" s="10" t="s">
        <v>5</v>
      </c>
      <c r="D10" s="11"/>
      <c r="E10" s="12">
        <v>5000</v>
      </c>
      <c r="F10" s="112">
        <v>4996</v>
      </c>
      <c r="G10" s="179">
        <v>4995.92</v>
      </c>
      <c r="H10" s="12">
        <v>2000</v>
      </c>
      <c r="I10" s="112">
        <v>2000</v>
      </c>
      <c r="J10" s="298">
        <v>2000</v>
      </c>
    </row>
    <row r="11" spans="1:10" ht="26.25" customHeight="1" thickBot="1">
      <c r="A11" s="13">
        <v>6</v>
      </c>
      <c r="B11" s="335" t="s">
        <v>53</v>
      </c>
      <c r="C11" s="14" t="s">
        <v>5</v>
      </c>
      <c r="D11" s="15"/>
      <c r="E11" s="16">
        <v>2000</v>
      </c>
      <c r="F11" s="126">
        <v>1994</v>
      </c>
      <c r="G11" s="180">
        <v>1993.08</v>
      </c>
      <c r="H11" s="16">
        <v>2000</v>
      </c>
      <c r="I11" s="126">
        <v>2000</v>
      </c>
      <c r="J11" s="299">
        <v>1998.48</v>
      </c>
    </row>
    <row r="12" spans="1:10" ht="12.75">
      <c r="A12" s="17"/>
      <c r="B12" s="18" t="s">
        <v>18</v>
      </c>
      <c r="C12" s="19" t="s">
        <v>23</v>
      </c>
      <c r="D12" s="20" t="s">
        <v>22</v>
      </c>
      <c r="E12" s="22">
        <f aca="true" t="shared" si="0" ref="E12:J12">SUM(E13:E14)</f>
        <v>4524000</v>
      </c>
      <c r="F12" s="128">
        <f t="shared" si="0"/>
        <v>4414471</v>
      </c>
      <c r="G12" s="181">
        <f t="shared" si="0"/>
        <v>4414471</v>
      </c>
      <c r="H12" s="22">
        <f t="shared" si="0"/>
        <v>1177000</v>
      </c>
      <c r="I12" s="128">
        <f t="shared" si="0"/>
        <v>1174563</v>
      </c>
      <c r="J12" s="129">
        <f t="shared" si="0"/>
        <v>1174562.8</v>
      </c>
    </row>
    <row r="13" spans="1:10" ht="12.75">
      <c r="A13" s="23"/>
      <c r="B13" s="24"/>
      <c r="C13" s="25" t="s">
        <v>36</v>
      </c>
      <c r="D13" s="26" t="s">
        <v>20</v>
      </c>
      <c r="E13" s="27">
        <f aca="true" t="shared" si="1" ref="E13:G14">SUM(E17)</f>
        <v>20000</v>
      </c>
      <c r="F13" s="114">
        <f t="shared" si="1"/>
        <v>20000</v>
      </c>
      <c r="G13" s="189">
        <f t="shared" si="1"/>
        <v>20000</v>
      </c>
      <c r="H13" s="204">
        <f>SUM(H15,H17)</f>
        <v>45000</v>
      </c>
      <c r="I13" s="115">
        <f>SUM(I15,I17)</f>
        <v>42569</v>
      </c>
      <c r="J13" s="124">
        <f>SUM(J15,J17)</f>
        <v>42568.8</v>
      </c>
    </row>
    <row r="14" spans="1:10" ht="13.5" thickBot="1">
      <c r="A14" s="23"/>
      <c r="B14" s="24"/>
      <c r="C14" s="28" t="s">
        <v>37</v>
      </c>
      <c r="D14" s="29" t="s">
        <v>21</v>
      </c>
      <c r="E14" s="30">
        <f>SUM(E18)</f>
        <v>4504000</v>
      </c>
      <c r="F14" s="130">
        <f t="shared" si="1"/>
        <v>4394471</v>
      </c>
      <c r="G14" s="310">
        <f t="shared" si="1"/>
        <v>4394471</v>
      </c>
      <c r="H14" s="31">
        <f>H18</f>
        <v>1132000</v>
      </c>
      <c r="I14" s="131">
        <f>I18</f>
        <v>1131994</v>
      </c>
      <c r="J14" s="132">
        <f>J18</f>
        <v>1131994</v>
      </c>
    </row>
    <row r="15" spans="1:10" ht="13.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84">
        <v>0</v>
      </c>
      <c r="H15" s="133">
        <v>5000</v>
      </c>
      <c r="I15" s="134">
        <v>4155</v>
      </c>
      <c r="J15" s="300">
        <v>4154.8</v>
      </c>
    </row>
    <row r="16" spans="1:10" ht="12.75">
      <c r="A16" s="8"/>
      <c r="B16" s="36"/>
      <c r="C16" s="37" t="s">
        <v>19</v>
      </c>
      <c r="D16" s="38" t="s">
        <v>22</v>
      </c>
      <c r="E16" s="138">
        <f aca="true" t="shared" si="2" ref="E16:J16">SUM(E17:E18)</f>
        <v>4524000</v>
      </c>
      <c r="F16" s="139">
        <f t="shared" si="2"/>
        <v>4414471</v>
      </c>
      <c r="G16" s="185">
        <f t="shared" si="2"/>
        <v>4414471</v>
      </c>
      <c r="H16" s="138">
        <f t="shared" si="2"/>
        <v>1172000</v>
      </c>
      <c r="I16" s="139">
        <f t="shared" si="2"/>
        <v>1170408</v>
      </c>
      <c r="J16" s="140">
        <f t="shared" si="2"/>
        <v>1170408</v>
      </c>
    </row>
    <row r="17" spans="1:10" ht="12.75">
      <c r="A17" s="8"/>
      <c r="B17" s="39"/>
      <c r="C17" s="40" t="s">
        <v>36</v>
      </c>
      <c r="D17" s="41" t="s">
        <v>20</v>
      </c>
      <c r="E17" s="42">
        <v>20000</v>
      </c>
      <c r="F17" s="116">
        <v>20000</v>
      </c>
      <c r="G17" s="186">
        <v>20000</v>
      </c>
      <c r="H17" s="42">
        <v>40000</v>
      </c>
      <c r="I17" s="116">
        <v>38414</v>
      </c>
      <c r="J17" s="301">
        <v>38414</v>
      </c>
    </row>
    <row r="18" spans="1:10" ht="13.5" thickBot="1">
      <c r="A18" s="43"/>
      <c r="B18" s="44"/>
      <c r="C18" s="45" t="s">
        <v>37</v>
      </c>
      <c r="D18" s="46" t="s">
        <v>21</v>
      </c>
      <c r="E18" s="47">
        <v>4504000</v>
      </c>
      <c r="F18" s="141">
        <v>4394471</v>
      </c>
      <c r="G18" s="187">
        <v>4394471</v>
      </c>
      <c r="H18" s="47">
        <v>1132000</v>
      </c>
      <c r="I18" s="141">
        <v>1131994</v>
      </c>
      <c r="J18" s="302">
        <v>1131994</v>
      </c>
    </row>
    <row r="19" spans="1:10" ht="12.75">
      <c r="A19" s="48"/>
      <c r="B19" s="49" t="s">
        <v>24</v>
      </c>
      <c r="C19" s="50" t="s">
        <v>23</v>
      </c>
      <c r="D19" s="20" t="s">
        <v>22</v>
      </c>
      <c r="E19" s="21">
        <f>SUM(E20:E21)</f>
        <v>114000</v>
      </c>
      <c r="F19" s="136">
        <f>F22</f>
        <v>114000</v>
      </c>
      <c r="G19" s="188">
        <v>114000</v>
      </c>
      <c r="H19" s="21">
        <v>239000</v>
      </c>
      <c r="I19" s="136">
        <f>SUM(I22+I25+I28+I31)</f>
        <v>166677</v>
      </c>
      <c r="J19" s="137">
        <f>SUM(J22+J25+J28+J31)</f>
        <v>166677</v>
      </c>
    </row>
    <row r="20" spans="1:10" ht="1.5" customHeight="1" thickBot="1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3" ref="F20:J21">SUM(F23,F26,F29,F32)</f>
        <v>0</v>
      </c>
      <c r="G20" s="189">
        <f t="shared" si="3"/>
        <v>0</v>
      </c>
      <c r="H20" s="27">
        <f t="shared" si="3"/>
        <v>118000</v>
      </c>
      <c r="I20" s="114">
        <f t="shared" si="3"/>
        <v>57603</v>
      </c>
      <c r="J20" s="125">
        <f t="shared" si="3"/>
        <v>57603</v>
      </c>
    </row>
    <row r="21" spans="1:10" ht="13.5" hidden="1" thickBot="1">
      <c r="A21" s="13"/>
      <c r="B21" s="54"/>
      <c r="C21" s="55" t="s">
        <v>26</v>
      </c>
      <c r="D21" s="56" t="s">
        <v>21</v>
      </c>
      <c r="E21" s="57">
        <f>SUM(E24,E27,E30,E33)</f>
        <v>114000</v>
      </c>
      <c r="F21" s="143">
        <f t="shared" si="3"/>
        <v>48577</v>
      </c>
      <c r="G21" s="190">
        <f t="shared" si="3"/>
        <v>48577</v>
      </c>
      <c r="H21" s="57">
        <f t="shared" si="3"/>
        <v>242000</v>
      </c>
      <c r="I21" s="143">
        <f t="shared" si="3"/>
        <v>2703</v>
      </c>
      <c r="J21" s="144">
        <f t="shared" si="3"/>
        <v>2703</v>
      </c>
    </row>
    <row r="22" spans="1:10" ht="12.75">
      <c r="A22" s="58"/>
      <c r="B22" s="59"/>
      <c r="C22" s="60" t="s">
        <v>41</v>
      </c>
      <c r="D22" s="61" t="s">
        <v>22</v>
      </c>
      <c r="E22" s="62">
        <f>SUM(E23:E24)</f>
        <v>114000</v>
      </c>
      <c r="F22" s="148">
        <v>114000</v>
      </c>
      <c r="G22" s="311">
        <v>114</v>
      </c>
      <c r="H22" s="62">
        <v>183000</v>
      </c>
      <c r="I22" s="148">
        <v>126274</v>
      </c>
      <c r="J22" s="303">
        <v>126274</v>
      </c>
    </row>
    <row r="23" spans="1:10" ht="0.75" customHeight="1" thickBot="1">
      <c r="A23" s="8"/>
      <c r="B23" s="63"/>
      <c r="C23" s="64" t="s">
        <v>25</v>
      </c>
      <c r="D23" s="41" t="s">
        <v>20</v>
      </c>
      <c r="E23" s="65">
        <v>0</v>
      </c>
      <c r="F23" s="118"/>
      <c r="G23" s="206"/>
      <c r="H23" s="65">
        <v>93000</v>
      </c>
      <c r="I23" s="118">
        <v>54135</v>
      </c>
      <c r="J23" s="206">
        <v>54135</v>
      </c>
    </row>
    <row r="24" spans="1:10" ht="13.5" hidden="1" thickBot="1">
      <c r="A24" s="43"/>
      <c r="B24" s="66"/>
      <c r="C24" s="67" t="s">
        <v>26</v>
      </c>
      <c r="D24" s="46" t="s">
        <v>21</v>
      </c>
      <c r="E24" s="80">
        <v>114000</v>
      </c>
      <c r="F24" s="150">
        <v>48577</v>
      </c>
      <c r="G24" s="219">
        <v>48577</v>
      </c>
      <c r="H24" s="80">
        <v>186000</v>
      </c>
      <c r="I24" s="150">
        <v>0</v>
      </c>
      <c r="J24" s="219">
        <v>0</v>
      </c>
    </row>
    <row r="25" spans="1:10" ht="12.7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312">
        <v>0</v>
      </c>
      <c r="H25" s="317">
        <v>11000</v>
      </c>
      <c r="I25" s="320">
        <v>9042</v>
      </c>
      <c r="J25" s="321">
        <v>9042</v>
      </c>
    </row>
    <row r="26" spans="1:10" ht="0.75" customHeight="1" thickBot="1">
      <c r="A26" s="8"/>
      <c r="B26" s="63"/>
      <c r="C26" s="64" t="s">
        <v>25</v>
      </c>
      <c r="D26" s="41" t="s">
        <v>20</v>
      </c>
      <c r="E26" s="65">
        <v>0</v>
      </c>
      <c r="F26" s="118"/>
      <c r="G26" s="206"/>
      <c r="H26" s="325">
        <v>7000</v>
      </c>
      <c r="I26" s="118">
        <v>599</v>
      </c>
      <c r="J26" s="206">
        <v>599</v>
      </c>
    </row>
    <row r="27" spans="1:10" ht="13.5" hidden="1" thickBot="1">
      <c r="A27" s="13"/>
      <c r="B27" s="54"/>
      <c r="C27" s="67" t="s">
        <v>26</v>
      </c>
      <c r="D27" s="73" t="s">
        <v>21</v>
      </c>
      <c r="E27" s="68">
        <v>0</v>
      </c>
      <c r="F27" s="150"/>
      <c r="G27" s="219"/>
      <c r="H27" s="326">
        <v>10000</v>
      </c>
      <c r="I27" s="150">
        <v>66</v>
      </c>
      <c r="J27" s="219">
        <v>66</v>
      </c>
    </row>
    <row r="28" spans="1:10" ht="13.5" thickBot="1">
      <c r="A28" s="74"/>
      <c r="B28" s="75"/>
      <c r="C28" s="76" t="s">
        <v>43</v>
      </c>
      <c r="D28" s="77" t="s">
        <v>22</v>
      </c>
      <c r="E28" s="339">
        <v>0</v>
      </c>
      <c r="F28" s="340">
        <v>0</v>
      </c>
      <c r="G28" s="341">
        <v>0</v>
      </c>
      <c r="H28" s="331">
        <v>18000</v>
      </c>
      <c r="I28" s="329">
        <v>12291</v>
      </c>
      <c r="J28" s="330">
        <v>12291</v>
      </c>
    </row>
    <row r="29" spans="1:10" ht="1.5" customHeight="1" hidden="1">
      <c r="A29" s="8"/>
      <c r="B29" s="63"/>
      <c r="C29" s="64" t="s">
        <v>25</v>
      </c>
      <c r="D29" s="41" t="s">
        <v>20</v>
      </c>
      <c r="E29" s="336">
        <v>0</v>
      </c>
      <c r="F29" s="337"/>
      <c r="G29" s="338"/>
      <c r="H29" s="325">
        <v>5000</v>
      </c>
      <c r="I29" s="118">
        <v>2869</v>
      </c>
      <c r="J29" s="322">
        <v>2869</v>
      </c>
    </row>
    <row r="30" spans="1:10" ht="13.5" hidden="1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219"/>
      <c r="H30" s="328">
        <v>25000</v>
      </c>
      <c r="I30" s="152">
        <v>1047</v>
      </c>
      <c r="J30" s="332">
        <v>1047</v>
      </c>
    </row>
    <row r="31" spans="1:10" ht="13.5" thickBot="1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313">
        <v>0</v>
      </c>
      <c r="H31" s="344">
        <v>21000</v>
      </c>
      <c r="I31" s="345">
        <v>19070</v>
      </c>
      <c r="J31" s="346">
        <v>19070</v>
      </c>
    </row>
    <row r="32" spans="1:10" ht="0.75" customHeight="1" thickBot="1">
      <c r="A32" s="8"/>
      <c r="B32" s="63"/>
      <c r="C32" s="64" t="s">
        <v>25</v>
      </c>
      <c r="D32" s="41" t="s">
        <v>20</v>
      </c>
      <c r="E32" s="85">
        <v>0</v>
      </c>
      <c r="F32" s="118"/>
      <c r="G32" s="206"/>
      <c r="H32" s="342">
        <v>13000</v>
      </c>
      <c r="I32" s="337">
        <v>0</v>
      </c>
      <c r="J32" s="343">
        <v>0</v>
      </c>
    </row>
    <row r="33" spans="1:10" ht="13.5" hidden="1" thickBot="1">
      <c r="A33" s="13"/>
      <c r="B33" s="54"/>
      <c r="C33" s="67" t="s">
        <v>26</v>
      </c>
      <c r="D33" s="73" t="s">
        <v>21</v>
      </c>
      <c r="E33" s="86">
        <v>0</v>
      </c>
      <c r="F33" s="150"/>
      <c r="G33" s="219"/>
      <c r="H33" s="326">
        <v>21000</v>
      </c>
      <c r="I33" s="150">
        <v>1590</v>
      </c>
      <c r="J33" s="323">
        <v>1590</v>
      </c>
    </row>
    <row r="34" spans="1:10" ht="13.5" thickBot="1">
      <c r="A34" s="17"/>
      <c r="B34" s="87" t="s">
        <v>27</v>
      </c>
      <c r="C34" s="88" t="s">
        <v>23</v>
      </c>
      <c r="D34" s="89"/>
      <c r="E34" s="160">
        <f aca="true" t="shared" si="4" ref="E34:J34">SUM(E35:E36)</f>
        <v>79000</v>
      </c>
      <c r="F34" s="161">
        <f t="shared" si="4"/>
        <v>78945</v>
      </c>
      <c r="G34" s="197">
        <f t="shared" si="4"/>
        <v>78944.55</v>
      </c>
      <c r="H34" s="333">
        <f t="shared" si="4"/>
        <v>32000</v>
      </c>
      <c r="I34" s="327">
        <f t="shared" si="4"/>
        <v>31993</v>
      </c>
      <c r="J34" s="334">
        <f t="shared" si="4"/>
        <v>31993</v>
      </c>
    </row>
    <row r="35" spans="1:10" ht="13.5" thickBot="1">
      <c r="A35" s="8"/>
      <c r="B35" s="90"/>
      <c r="C35" s="91" t="s">
        <v>5</v>
      </c>
      <c r="D35" s="92" t="s">
        <v>17</v>
      </c>
      <c r="E35" s="133">
        <v>56000</v>
      </c>
      <c r="F35" s="134">
        <v>55969</v>
      </c>
      <c r="G35" s="184">
        <v>55968.55</v>
      </c>
      <c r="H35" s="133">
        <v>0</v>
      </c>
      <c r="I35" s="134">
        <v>0</v>
      </c>
      <c r="J35" s="300">
        <v>0</v>
      </c>
    </row>
    <row r="36" spans="1:10" ht="12.75">
      <c r="A36" s="8"/>
      <c r="B36" s="90"/>
      <c r="C36" s="93" t="s">
        <v>41</v>
      </c>
      <c r="D36" s="61" t="s">
        <v>0</v>
      </c>
      <c r="E36" s="62">
        <f aca="true" t="shared" si="5" ref="E36:J36">SUM(E37:E39)</f>
        <v>23000</v>
      </c>
      <c r="F36" s="148">
        <f t="shared" si="5"/>
        <v>22976</v>
      </c>
      <c r="G36" s="198">
        <f t="shared" si="5"/>
        <v>22976</v>
      </c>
      <c r="H36" s="62">
        <f t="shared" si="5"/>
        <v>32000</v>
      </c>
      <c r="I36" s="148">
        <f t="shared" si="5"/>
        <v>31993</v>
      </c>
      <c r="J36" s="303">
        <f t="shared" si="5"/>
        <v>31993</v>
      </c>
    </row>
    <row r="37" spans="1:10" ht="12.75">
      <c r="A37" s="8"/>
      <c r="B37" s="90"/>
      <c r="C37" s="94"/>
      <c r="D37" s="95" t="s">
        <v>28</v>
      </c>
      <c r="E37" s="65">
        <v>7000</v>
      </c>
      <c r="F37" s="118">
        <v>6999</v>
      </c>
      <c r="G37" s="96">
        <v>6999</v>
      </c>
      <c r="H37" s="65">
        <v>0</v>
      </c>
      <c r="I37" s="118">
        <v>0</v>
      </c>
      <c r="J37" s="304">
        <v>0</v>
      </c>
    </row>
    <row r="38" spans="1:10" ht="12.75">
      <c r="A38" s="8"/>
      <c r="B38" s="90"/>
      <c r="C38" s="94"/>
      <c r="D38" s="96" t="s">
        <v>29</v>
      </c>
      <c r="E38" s="65">
        <v>0</v>
      </c>
      <c r="F38" s="118">
        <v>0</v>
      </c>
      <c r="G38" s="96">
        <v>0</v>
      </c>
      <c r="H38" s="65">
        <v>19000</v>
      </c>
      <c r="I38" s="118">
        <v>19000</v>
      </c>
      <c r="J38" s="304">
        <v>19000</v>
      </c>
    </row>
    <row r="39" spans="1:10" ht="13.5" thickBot="1">
      <c r="A39" s="8"/>
      <c r="B39" s="90"/>
      <c r="C39" s="97"/>
      <c r="D39" s="98" t="s">
        <v>30</v>
      </c>
      <c r="E39" s="80">
        <v>16000</v>
      </c>
      <c r="F39" s="150">
        <v>15977</v>
      </c>
      <c r="G39" s="98">
        <v>15977</v>
      </c>
      <c r="H39" s="80">
        <v>13000</v>
      </c>
      <c r="I39" s="150">
        <v>12993</v>
      </c>
      <c r="J39" s="305">
        <v>12993</v>
      </c>
    </row>
    <row r="40" spans="1:10" ht="13.5" hidden="1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314"/>
      <c r="H40" s="164">
        <v>0</v>
      </c>
      <c r="I40" s="165">
        <v>0</v>
      </c>
      <c r="J40" s="306">
        <v>0</v>
      </c>
    </row>
    <row r="41" spans="1:10" ht="13.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315">
        <v>0</v>
      </c>
      <c r="H41" s="103">
        <v>324000</v>
      </c>
      <c r="I41" s="167">
        <v>324000</v>
      </c>
      <c r="J41" s="307">
        <v>324000</v>
      </c>
    </row>
    <row r="42" spans="1:10" ht="13.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316">
        <v>0</v>
      </c>
      <c r="H42" s="169">
        <v>167000</v>
      </c>
      <c r="I42" s="170">
        <v>164920</v>
      </c>
      <c r="J42" s="308">
        <v>164920</v>
      </c>
    </row>
    <row r="43" spans="4:10" ht="13.5" thickBot="1">
      <c r="D43" s="104" t="s">
        <v>3</v>
      </c>
      <c r="E43" s="175">
        <f>SUM(E6:E11,E15,E35)</f>
        <v>335000</v>
      </c>
      <c r="F43" s="175">
        <f>SUM(F6:F11,F15,F35)</f>
        <v>334737</v>
      </c>
      <c r="G43" s="175">
        <f>SUM(G6:G11,G15,G35)</f>
        <v>334734.75</v>
      </c>
      <c r="H43" s="175">
        <f>SUM(H6:H11,H15,H35,H40)</f>
        <v>344000</v>
      </c>
      <c r="I43" s="176">
        <f>SUM(I6:I11,I15,I35)</f>
        <v>338520</v>
      </c>
      <c r="J43" s="176">
        <f>SUM(J6:J11,J15,J35)</f>
        <v>329075.97</v>
      </c>
    </row>
    <row r="44" spans="4:10" ht="13.5" thickBot="1">
      <c r="D44" s="105" t="s">
        <v>2</v>
      </c>
      <c r="E44" s="172">
        <f aca="true" t="shared" si="6" ref="E44:J44">SUM(E16,E19,E36,E41:E42)</f>
        <v>4661000</v>
      </c>
      <c r="F44" s="173">
        <f t="shared" si="6"/>
        <v>4551447</v>
      </c>
      <c r="G44" s="203">
        <f t="shared" si="6"/>
        <v>4551447</v>
      </c>
      <c r="H44" s="172">
        <f t="shared" si="6"/>
        <v>1934000</v>
      </c>
      <c r="I44" s="173">
        <f t="shared" si="6"/>
        <v>1857998</v>
      </c>
      <c r="J44" s="174">
        <f t="shared" si="6"/>
        <v>1857998</v>
      </c>
    </row>
    <row r="45" spans="4:10" ht="16.5" thickBot="1">
      <c r="D45" s="106" t="s">
        <v>1</v>
      </c>
      <c r="E45" s="111">
        <f aca="true" t="shared" si="7" ref="E45:J45">SUM(E43:E44)</f>
        <v>4996000</v>
      </c>
      <c r="F45" s="111">
        <f t="shared" si="7"/>
        <v>4886184</v>
      </c>
      <c r="G45" s="111">
        <f t="shared" si="7"/>
        <v>4886181.75</v>
      </c>
      <c r="H45" s="111">
        <f t="shared" si="7"/>
        <v>2278000</v>
      </c>
      <c r="I45" s="111">
        <f t="shared" si="7"/>
        <v>2196518</v>
      </c>
      <c r="J45" s="111">
        <f t="shared" si="7"/>
        <v>2187073.9699999997</v>
      </c>
    </row>
  </sheetData>
  <sheetProtection/>
  <mergeCells count="10">
    <mergeCell ref="A40:B40"/>
    <mergeCell ref="A41:B41"/>
    <mergeCell ref="A42:B42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00390625" style="0" bestFit="1" customWidth="1"/>
    <col min="7" max="7" width="12.8515625" style="0" bestFit="1" customWidth="1"/>
    <col min="8" max="8" width="11.57421875" style="0" bestFit="1" customWidth="1"/>
    <col min="9" max="9" width="11.421875" style="0" bestFit="1" customWidth="1"/>
    <col min="10" max="10" width="12.8515625" style="0" bestFit="1" customWidth="1"/>
  </cols>
  <sheetData>
    <row r="1" spans="4:10" ht="18">
      <c r="D1" s="295" t="s">
        <v>35</v>
      </c>
      <c r="E1" s="2"/>
      <c r="H1" s="2"/>
      <c r="J1" s="296" t="s">
        <v>54</v>
      </c>
    </row>
    <row r="2" spans="4:8" ht="13.5" thickBot="1">
      <c r="D2" s="1"/>
      <c r="E2" s="2"/>
      <c r="H2" s="2"/>
    </row>
    <row r="3" spans="4:10" ht="13.5" thickBot="1">
      <c r="D3" s="1"/>
      <c r="E3" s="350">
        <v>2015</v>
      </c>
      <c r="F3" s="351"/>
      <c r="G3" s="351"/>
      <c r="H3" s="351"/>
      <c r="I3" s="351"/>
      <c r="J3" s="352"/>
    </row>
    <row r="4" spans="1:10" ht="13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2"/>
      <c r="H4" s="361" t="s">
        <v>8</v>
      </c>
      <c r="I4" s="362"/>
      <c r="J4" s="363"/>
    </row>
    <row r="5" spans="1:10" ht="13.5" thickBot="1">
      <c r="A5" s="365"/>
      <c r="B5" s="367"/>
      <c r="C5" s="369"/>
      <c r="D5" s="371"/>
      <c r="E5" s="108" t="s">
        <v>9</v>
      </c>
      <c r="F5" s="109" t="s">
        <v>10</v>
      </c>
      <c r="G5" s="309" t="s">
        <v>11</v>
      </c>
      <c r="H5" s="108" t="s">
        <v>9</v>
      </c>
      <c r="I5" s="109" t="s">
        <v>10</v>
      </c>
      <c r="J5" s="110" t="s">
        <v>11</v>
      </c>
    </row>
    <row r="6" spans="1:10" ht="12.75">
      <c r="A6" s="3">
        <v>1</v>
      </c>
      <c r="B6" s="4" t="s">
        <v>16</v>
      </c>
      <c r="C6" s="5" t="s">
        <v>5</v>
      </c>
      <c r="D6" s="6"/>
      <c r="E6" s="7">
        <v>55000</v>
      </c>
      <c r="F6" s="122">
        <v>54988</v>
      </c>
      <c r="G6" s="178">
        <v>54987.2</v>
      </c>
      <c r="H6" s="7">
        <v>242000</v>
      </c>
      <c r="I6" s="122">
        <v>40000</v>
      </c>
      <c r="J6" s="297">
        <v>40000</v>
      </c>
    </row>
    <row r="7" spans="1:10" ht="12.75">
      <c r="A7" s="8">
        <v>2</v>
      </c>
      <c r="B7" s="9" t="s">
        <v>14</v>
      </c>
      <c r="C7" s="10" t="s">
        <v>5</v>
      </c>
      <c r="D7" s="11"/>
      <c r="E7" s="12">
        <v>27000</v>
      </c>
      <c r="F7" s="112">
        <v>0</v>
      </c>
      <c r="G7" s="179">
        <v>0</v>
      </c>
      <c r="H7" s="12">
        <v>23000</v>
      </c>
      <c r="I7" s="112">
        <v>4927</v>
      </c>
      <c r="J7" s="298">
        <v>4962.02</v>
      </c>
    </row>
    <row r="8" spans="1:10" ht="12.75">
      <c r="A8" s="8">
        <v>3</v>
      </c>
      <c r="B8" s="9" t="s">
        <v>15</v>
      </c>
      <c r="C8" s="10" t="s">
        <v>5</v>
      </c>
      <c r="D8" s="11"/>
      <c r="E8" s="12">
        <v>0</v>
      </c>
      <c r="F8" s="112"/>
      <c r="G8" s="179"/>
      <c r="H8" s="12">
        <v>0</v>
      </c>
      <c r="I8" s="112"/>
      <c r="J8" s="298"/>
    </row>
    <row r="9" spans="1:10" ht="12.75">
      <c r="A9" s="8">
        <v>4</v>
      </c>
      <c r="B9" s="9" t="s">
        <v>13</v>
      </c>
      <c r="C9" s="10" t="s">
        <v>5</v>
      </c>
      <c r="D9" s="11"/>
      <c r="E9" s="12">
        <v>0</v>
      </c>
      <c r="F9" s="112"/>
      <c r="G9" s="179"/>
      <c r="H9" s="12">
        <v>25000</v>
      </c>
      <c r="I9" s="112">
        <v>1923</v>
      </c>
      <c r="J9" s="298">
        <v>1922.3</v>
      </c>
    </row>
    <row r="10" spans="1:10" ht="24.75" customHeight="1">
      <c r="A10" s="8">
        <v>5</v>
      </c>
      <c r="B10" s="9" t="s">
        <v>39</v>
      </c>
      <c r="C10" s="10" t="s">
        <v>5</v>
      </c>
      <c r="D10" s="11"/>
      <c r="E10" s="12">
        <v>7000</v>
      </c>
      <c r="F10" s="112">
        <v>0</v>
      </c>
      <c r="G10" s="179">
        <v>0</v>
      </c>
      <c r="H10" s="12">
        <v>2000</v>
      </c>
      <c r="I10" s="112">
        <v>0</v>
      </c>
      <c r="J10" s="298">
        <v>0</v>
      </c>
    </row>
    <row r="11" spans="1:10" ht="26.25" customHeight="1" thickBot="1">
      <c r="A11" s="13">
        <v>6</v>
      </c>
      <c r="B11" s="9" t="s">
        <v>40</v>
      </c>
      <c r="C11" s="14" t="s">
        <v>5</v>
      </c>
      <c r="D11" s="15"/>
      <c r="E11" s="16">
        <v>0</v>
      </c>
      <c r="F11" s="126"/>
      <c r="G11" s="180"/>
      <c r="H11" s="16">
        <v>2000</v>
      </c>
      <c r="I11" s="126">
        <v>0</v>
      </c>
      <c r="J11" s="299">
        <v>0</v>
      </c>
    </row>
    <row r="12" spans="1:10" ht="12.75">
      <c r="A12" s="17"/>
      <c r="B12" s="18" t="s">
        <v>18</v>
      </c>
      <c r="C12" s="19" t="s">
        <v>23</v>
      </c>
      <c r="D12" s="20" t="s">
        <v>22</v>
      </c>
      <c r="E12" s="22">
        <f aca="true" t="shared" si="0" ref="E12:J12">SUM(E13:E14)</f>
        <v>2768000</v>
      </c>
      <c r="F12" s="128">
        <f t="shared" si="0"/>
        <v>688222</v>
      </c>
      <c r="G12" s="181">
        <f t="shared" si="0"/>
        <v>688222</v>
      </c>
      <c r="H12" s="22">
        <f t="shared" si="0"/>
        <v>1177000</v>
      </c>
      <c r="I12" s="128">
        <f t="shared" si="0"/>
        <v>236126</v>
      </c>
      <c r="J12" s="129">
        <f t="shared" si="0"/>
        <v>236125.45</v>
      </c>
    </row>
    <row r="13" spans="1:10" ht="12.75">
      <c r="A13" s="23"/>
      <c r="B13" s="24"/>
      <c r="C13" s="25" t="s">
        <v>36</v>
      </c>
      <c r="D13" s="26" t="s">
        <v>20</v>
      </c>
      <c r="E13" s="27">
        <f aca="true" t="shared" si="1" ref="E13:G14">SUM(E17)</f>
        <v>20000</v>
      </c>
      <c r="F13" s="114">
        <f t="shared" si="1"/>
        <v>8222</v>
      </c>
      <c r="G13" s="189">
        <f t="shared" si="1"/>
        <v>8222</v>
      </c>
      <c r="H13" s="204">
        <f>SUM(H15,H17)</f>
        <v>45000</v>
      </c>
      <c r="I13" s="115">
        <f>SUM(I15,I17)</f>
        <v>884</v>
      </c>
      <c r="J13" s="124">
        <f>SUM(J15,J17)</f>
        <v>883.45</v>
      </c>
    </row>
    <row r="14" spans="1:10" ht="13.5" thickBot="1">
      <c r="A14" s="23"/>
      <c r="B14" s="24"/>
      <c r="C14" s="28" t="s">
        <v>37</v>
      </c>
      <c r="D14" s="29" t="s">
        <v>21</v>
      </c>
      <c r="E14" s="30">
        <f t="shared" si="1"/>
        <v>2748000</v>
      </c>
      <c r="F14" s="130">
        <f t="shared" si="1"/>
        <v>680000</v>
      </c>
      <c r="G14" s="310">
        <f t="shared" si="1"/>
        <v>680000</v>
      </c>
      <c r="H14" s="31">
        <f>H18</f>
        <v>1132000</v>
      </c>
      <c r="I14" s="131">
        <f>I18</f>
        <v>235242</v>
      </c>
      <c r="J14" s="132">
        <f>J18</f>
        <v>235242</v>
      </c>
    </row>
    <row r="15" spans="1:10" ht="13.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84">
        <v>0</v>
      </c>
      <c r="H15" s="133">
        <v>5000</v>
      </c>
      <c r="I15" s="134">
        <v>884</v>
      </c>
      <c r="J15" s="300">
        <v>883.45</v>
      </c>
    </row>
    <row r="16" spans="1:10" ht="12.75">
      <c r="A16" s="8"/>
      <c r="B16" s="36"/>
      <c r="C16" s="37" t="s">
        <v>19</v>
      </c>
      <c r="D16" s="38" t="s">
        <v>22</v>
      </c>
      <c r="E16" s="138">
        <f aca="true" t="shared" si="2" ref="E16:J16">SUM(E17:E18)</f>
        <v>2768000</v>
      </c>
      <c r="F16" s="139">
        <f t="shared" si="2"/>
        <v>688222</v>
      </c>
      <c r="G16" s="185">
        <f t="shared" si="2"/>
        <v>688222</v>
      </c>
      <c r="H16" s="138">
        <f t="shared" si="2"/>
        <v>1172000</v>
      </c>
      <c r="I16" s="139">
        <f t="shared" si="2"/>
        <v>235242</v>
      </c>
      <c r="J16" s="140">
        <f t="shared" si="2"/>
        <v>235242</v>
      </c>
    </row>
    <row r="17" spans="1:10" ht="12.75">
      <c r="A17" s="8"/>
      <c r="B17" s="39"/>
      <c r="C17" s="40" t="s">
        <v>36</v>
      </c>
      <c r="D17" s="41" t="s">
        <v>20</v>
      </c>
      <c r="E17" s="42">
        <v>20000</v>
      </c>
      <c r="F17" s="116">
        <v>8222</v>
      </c>
      <c r="G17" s="186">
        <v>8222</v>
      </c>
      <c r="H17" s="42">
        <v>40000</v>
      </c>
      <c r="I17" s="116">
        <v>0</v>
      </c>
      <c r="J17" s="301">
        <v>0</v>
      </c>
    </row>
    <row r="18" spans="1:10" ht="13.5" thickBot="1">
      <c r="A18" s="43"/>
      <c r="B18" s="44"/>
      <c r="C18" s="45" t="s">
        <v>37</v>
      </c>
      <c r="D18" s="46" t="s">
        <v>21</v>
      </c>
      <c r="E18" s="47">
        <v>2748000</v>
      </c>
      <c r="F18" s="141">
        <v>680000</v>
      </c>
      <c r="G18" s="187">
        <v>680000</v>
      </c>
      <c r="H18" s="47">
        <v>1132000</v>
      </c>
      <c r="I18" s="141">
        <v>235242</v>
      </c>
      <c r="J18" s="302">
        <v>235242</v>
      </c>
    </row>
    <row r="19" spans="1:10" ht="12.75">
      <c r="A19" s="48"/>
      <c r="B19" s="49" t="s">
        <v>24</v>
      </c>
      <c r="C19" s="50" t="s">
        <v>23</v>
      </c>
      <c r="D19" s="20" t="s">
        <v>22</v>
      </c>
      <c r="E19" s="21">
        <f aca="true" t="shared" si="3" ref="E19:J19">SUM(E20:E21)</f>
        <v>114000</v>
      </c>
      <c r="F19" s="136">
        <f t="shared" si="3"/>
        <v>0</v>
      </c>
      <c r="G19" s="188">
        <f t="shared" si="3"/>
        <v>0</v>
      </c>
      <c r="H19" s="21">
        <f t="shared" si="3"/>
        <v>360000</v>
      </c>
      <c r="I19" s="136">
        <f t="shared" si="3"/>
        <v>23368</v>
      </c>
      <c r="J19" s="137">
        <f t="shared" si="3"/>
        <v>23368</v>
      </c>
    </row>
    <row r="20" spans="1:10" ht="12.75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4" ref="F20:J21">SUM(F23,F26,F29,F32)</f>
        <v>0</v>
      </c>
      <c r="G20" s="189">
        <f t="shared" si="4"/>
        <v>0</v>
      </c>
      <c r="H20" s="27">
        <f t="shared" si="4"/>
        <v>118000</v>
      </c>
      <c r="I20" s="114">
        <f t="shared" si="4"/>
        <v>23063</v>
      </c>
      <c r="J20" s="125">
        <f t="shared" si="4"/>
        <v>23063</v>
      </c>
    </row>
    <row r="21" spans="1:10" ht="13.5" thickBot="1">
      <c r="A21" s="13"/>
      <c r="B21" s="54"/>
      <c r="C21" s="55" t="s">
        <v>26</v>
      </c>
      <c r="D21" s="56" t="s">
        <v>21</v>
      </c>
      <c r="E21" s="57">
        <f>SUM(E24,E27,E30,E33)</f>
        <v>114000</v>
      </c>
      <c r="F21" s="143">
        <f t="shared" si="4"/>
        <v>0</v>
      </c>
      <c r="G21" s="190">
        <f t="shared" si="4"/>
        <v>0</v>
      </c>
      <c r="H21" s="57">
        <f t="shared" si="4"/>
        <v>242000</v>
      </c>
      <c r="I21" s="143">
        <f t="shared" si="4"/>
        <v>305</v>
      </c>
      <c r="J21" s="144">
        <f t="shared" si="4"/>
        <v>305</v>
      </c>
    </row>
    <row r="22" spans="1:10" ht="12.75">
      <c r="A22" s="58"/>
      <c r="B22" s="59"/>
      <c r="C22" s="60" t="s">
        <v>41</v>
      </c>
      <c r="D22" s="61" t="s">
        <v>22</v>
      </c>
      <c r="E22" s="62">
        <f>SUM(E23:E24)</f>
        <v>114000</v>
      </c>
      <c r="F22" s="148">
        <v>0</v>
      </c>
      <c r="G22" s="311">
        <v>0</v>
      </c>
      <c r="H22" s="62">
        <f>SUM(H23:H24)</f>
        <v>279000</v>
      </c>
      <c r="I22" s="148">
        <f>SUM(I23:I24)</f>
        <v>22464</v>
      </c>
      <c r="J22" s="303">
        <f>SUM(J23:J24)</f>
        <v>22464</v>
      </c>
    </row>
    <row r="23" spans="1:10" ht="12.75">
      <c r="A23" s="8"/>
      <c r="B23" s="63"/>
      <c r="C23" s="64" t="s">
        <v>25</v>
      </c>
      <c r="D23" s="41" t="s">
        <v>20</v>
      </c>
      <c r="E23" s="65">
        <v>0</v>
      </c>
      <c r="F23" s="118"/>
      <c r="G23" s="206"/>
      <c r="H23" s="65">
        <v>93000</v>
      </c>
      <c r="I23" s="118">
        <v>22464</v>
      </c>
      <c r="J23" s="206">
        <v>22464</v>
      </c>
    </row>
    <row r="24" spans="1:10" ht="13.5" thickBot="1">
      <c r="A24" s="43"/>
      <c r="B24" s="66"/>
      <c r="C24" s="67" t="s">
        <v>26</v>
      </c>
      <c r="D24" s="46" t="s">
        <v>21</v>
      </c>
      <c r="E24" s="80">
        <v>114000</v>
      </c>
      <c r="F24" s="150">
        <v>0</v>
      </c>
      <c r="G24" s="219">
        <v>0</v>
      </c>
      <c r="H24" s="80">
        <v>186000</v>
      </c>
      <c r="I24" s="150">
        <v>0</v>
      </c>
      <c r="J24" s="219"/>
    </row>
    <row r="25" spans="1:10" ht="12.7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312">
        <v>0</v>
      </c>
      <c r="H25" s="317">
        <f>SUM(H26:H27)</f>
        <v>17000</v>
      </c>
      <c r="I25" s="320">
        <v>0</v>
      </c>
      <c r="J25" s="321">
        <v>0</v>
      </c>
    </row>
    <row r="26" spans="1:10" ht="12.75">
      <c r="A26" s="8"/>
      <c r="B26" s="63"/>
      <c r="C26" s="64" t="s">
        <v>25</v>
      </c>
      <c r="D26" s="41" t="s">
        <v>20</v>
      </c>
      <c r="E26" s="65">
        <v>0</v>
      </c>
      <c r="F26" s="118"/>
      <c r="G26" s="206"/>
      <c r="H26" s="325">
        <v>7000</v>
      </c>
      <c r="I26" s="118">
        <v>599</v>
      </c>
      <c r="J26" s="206">
        <v>599</v>
      </c>
    </row>
    <row r="27" spans="1:10" ht="13.5" thickBot="1">
      <c r="A27" s="13"/>
      <c r="B27" s="54"/>
      <c r="C27" s="67" t="s">
        <v>26</v>
      </c>
      <c r="D27" s="73" t="s">
        <v>21</v>
      </c>
      <c r="E27" s="68">
        <v>0</v>
      </c>
      <c r="F27" s="150"/>
      <c r="G27" s="219"/>
      <c r="H27" s="326">
        <v>10000</v>
      </c>
      <c r="I27" s="150"/>
      <c r="J27" s="219"/>
    </row>
    <row r="28" spans="1:10" ht="12.75">
      <c r="A28" s="74"/>
      <c r="B28" s="75"/>
      <c r="C28" s="76" t="s">
        <v>43</v>
      </c>
      <c r="D28" s="77" t="s">
        <v>22</v>
      </c>
      <c r="E28" s="78">
        <v>0</v>
      </c>
      <c r="F28" s="157">
        <v>0</v>
      </c>
      <c r="G28" s="77">
        <v>0</v>
      </c>
      <c r="H28" s="331">
        <f>SUM(H29:H30)</f>
        <v>30000</v>
      </c>
      <c r="I28" s="329">
        <v>0</v>
      </c>
      <c r="J28" s="330">
        <v>0</v>
      </c>
    </row>
    <row r="29" spans="1:10" ht="12.75">
      <c r="A29" s="8"/>
      <c r="B29" s="63"/>
      <c r="C29" s="64" t="s">
        <v>25</v>
      </c>
      <c r="D29" s="41" t="s">
        <v>20</v>
      </c>
      <c r="E29" s="65">
        <v>0</v>
      </c>
      <c r="F29" s="118"/>
      <c r="G29" s="206"/>
      <c r="H29" s="325">
        <v>5000</v>
      </c>
      <c r="I29" s="118"/>
      <c r="J29" s="322"/>
    </row>
    <row r="30" spans="1:10" ht="13.5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219"/>
      <c r="H30" s="328">
        <v>25000</v>
      </c>
      <c r="I30" s="152"/>
      <c r="J30" s="332"/>
    </row>
    <row r="31" spans="1:10" ht="12.75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313">
        <v>0</v>
      </c>
      <c r="H31" s="318">
        <f>SUM(H32:H33)</f>
        <v>34000</v>
      </c>
      <c r="I31" s="324">
        <v>0</v>
      </c>
      <c r="J31" s="319">
        <v>0</v>
      </c>
    </row>
    <row r="32" spans="1:10" ht="12.75">
      <c r="A32" s="8"/>
      <c r="B32" s="63"/>
      <c r="C32" s="64" t="s">
        <v>25</v>
      </c>
      <c r="D32" s="41" t="s">
        <v>20</v>
      </c>
      <c r="E32" s="85">
        <v>0</v>
      </c>
      <c r="F32" s="118"/>
      <c r="G32" s="206"/>
      <c r="H32" s="325">
        <v>13000</v>
      </c>
      <c r="I32" s="118"/>
      <c r="J32" s="322"/>
    </row>
    <row r="33" spans="1:10" ht="13.5" thickBot="1">
      <c r="A33" s="13"/>
      <c r="B33" s="54"/>
      <c r="C33" s="67" t="s">
        <v>26</v>
      </c>
      <c r="D33" s="73" t="s">
        <v>21</v>
      </c>
      <c r="E33" s="86">
        <v>0</v>
      </c>
      <c r="F33" s="150"/>
      <c r="G33" s="219"/>
      <c r="H33" s="326">
        <v>21000</v>
      </c>
      <c r="I33" s="150">
        <v>305</v>
      </c>
      <c r="J33" s="323">
        <v>305</v>
      </c>
    </row>
    <row r="34" spans="1:10" ht="13.5" thickBot="1">
      <c r="A34" s="17"/>
      <c r="B34" s="87" t="s">
        <v>27</v>
      </c>
      <c r="C34" s="88" t="s">
        <v>23</v>
      </c>
      <c r="D34" s="89"/>
      <c r="E34" s="160">
        <f aca="true" t="shared" si="5" ref="E34:J34">SUM(E35:E36)</f>
        <v>58000</v>
      </c>
      <c r="F34" s="161">
        <f t="shared" si="5"/>
        <v>9963</v>
      </c>
      <c r="G34" s="197">
        <f t="shared" si="5"/>
        <v>9962.16</v>
      </c>
      <c r="H34" s="333">
        <f t="shared" si="5"/>
        <v>32000</v>
      </c>
      <c r="I34" s="327">
        <f t="shared" si="5"/>
        <v>23856</v>
      </c>
      <c r="J34" s="334">
        <f t="shared" si="5"/>
        <v>23855.36</v>
      </c>
    </row>
    <row r="35" spans="1:10" ht="13.5" thickBot="1">
      <c r="A35" s="8"/>
      <c r="B35" s="90"/>
      <c r="C35" s="91" t="s">
        <v>5</v>
      </c>
      <c r="D35" s="92" t="s">
        <v>17</v>
      </c>
      <c r="E35" s="133">
        <v>35000</v>
      </c>
      <c r="F35" s="134">
        <v>9963</v>
      </c>
      <c r="G35" s="184">
        <v>9962.16</v>
      </c>
      <c r="H35" s="133">
        <v>0</v>
      </c>
      <c r="I35" s="134">
        <v>0</v>
      </c>
      <c r="J35" s="300">
        <v>0</v>
      </c>
    </row>
    <row r="36" spans="1:10" ht="12.75">
      <c r="A36" s="8"/>
      <c r="B36" s="90"/>
      <c r="C36" s="93" t="s">
        <v>41</v>
      </c>
      <c r="D36" s="61" t="s">
        <v>0</v>
      </c>
      <c r="E36" s="62">
        <f aca="true" t="shared" si="6" ref="E36:J36">SUM(E37:E39)</f>
        <v>23000</v>
      </c>
      <c r="F36" s="148">
        <f t="shared" si="6"/>
        <v>0</v>
      </c>
      <c r="G36" s="198">
        <f t="shared" si="6"/>
        <v>0</v>
      </c>
      <c r="H36" s="62">
        <f t="shared" si="6"/>
        <v>32000</v>
      </c>
      <c r="I36" s="148">
        <f t="shared" si="6"/>
        <v>23856</v>
      </c>
      <c r="J36" s="303">
        <f t="shared" si="6"/>
        <v>23855.36</v>
      </c>
    </row>
    <row r="37" spans="1:10" ht="12.75">
      <c r="A37" s="8"/>
      <c r="B37" s="90"/>
      <c r="C37" s="94"/>
      <c r="D37" s="95" t="s">
        <v>28</v>
      </c>
      <c r="E37" s="65">
        <v>7000</v>
      </c>
      <c r="F37" s="118">
        <v>0</v>
      </c>
      <c r="G37" s="96">
        <v>0</v>
      </c>
      <c r="H37" s="65">
        <v>0</v>
      </c>
      <c r="I37" s="118"/>
      <c r="J37" s="304"/>
    </row>
    <row r="38" spans="1:10" ht="12.75">
      <c r="A38" s="8"/>
      <c r="B38" s="90"/>
      <c r="C38" s="94"/>
      <c r="D38" s="96" t="s">
        <v>29</v>
      </c>
      <c r="E38" s="65">
        <v>0</v>
      </c>
      <c r="F38" s="118">
        <v>0</v>
      </c>
      <c r="G38" s="96">
        <v>0</v>
      </c>
      <c r="H38" s="65">
        <v>19000</v>
      </c>
      <c r="I38" s="118">
        <v>10863</v>
      </c>
      <c r="J38" s="304">
        <v>10863</v>
      </c>
    </row>
    <row r="39" spans="1:10" ht="13.5" thickBot="1">
      <c r="A39" s="8"/>
      <c r="B39" s="90"/>
      <c r="C39" s="97"/>
      <c r="D39" s="98" t="s">
        <v>30</v>
      </c>
      <c r="E39" s="80">
        <v>16000</v>
      </c>
      <c r="F39" s="150">
        <v>0</v>
      </c>
      <c r="G39" s="98">
        <v>0</v>
      </c>
      <c r="H39" s="80">
        <v>13000</v>
      </c>
      <c r="I39" s="150">
        <v>12993</v>
      </c>
      <c r="J39" s="305">
        <v>12992.36</v>
      </c>
    </row>
    <row r="40" spans="1:10" ht="13.5" hidden="1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314"/>
      <c r="H40" s="164">
        <v>0</v>
      </c>
      <c r="I40" s="165">
        <v>0</v>
      </c>
      <c r="J40" s="306">
        <v>0</v>
      </c>
    </row>
    <row r="41" spans="1:10" ht="13.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315">
        <v>0</v>
      </c>
      <c r="H41" s="103">
        <v>324000</v>
      </c>
      <c r="I41" s="167">
        <v>0</v>
      </c>
      <c r="J41" s="307">
        <v>0</v>
      </c>
    </row>
    <row r="42" spans="1:10" ht="13.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316">
        <v>0</v>
      </c>
      <c r="H42" s="169">
        <v>240000</v>
      </c>
      <c r="I42" s="170">
        <v>860680</v>
      </c>
      <c r="J42" s="308">
        <v>86080</v>
      </c>
    </row>
    <row r="43" spans="4:10" ht="13.5" thickBot="1">
      <c r="D43" s="104" t="s">
        <v>3</v>
      </c>
      <c r="E43" s="175">
        <f>SUM(E6:E11,E35,E40)</f>
        <v>124000</v>
      </c>
      <c r="F43" s="176">
        <f>SUM(F6:F11,F35,F40)</f>
        <v>64951</v>
      </c>
      <c r="G43" s="202">
        <f>SUM(G6:G11,G35,G40)</f>
        <v>64949.36</v>
      </c>
      <c r="H43" s="175">
        <f>SUM(H6:H11,H15,H35,H40)</f>
        <v>299000</v>
      </c>
      <c r="I43" s="176">
        <f>SUM(I6:I11,I35,I40)</f>
        <v>46850</v>
      </c>
      <c r="J43" s="177">
        <f>SUM(J6:J11,J35,J40)</f>
        <v>46884.32000000001</v>
      </c>
    </row>
    <row r="44" spans="4:10" ht="13.5" thickBot="1">
      <c r="D44" s="105" t="s">
        <v>2</v>
      </c>
      <c r="E44" s="172">
        <f aca="true" t="shared" si="7" ref="E44:J44">SUM(E16,E19,E36,E41:E42)</f>
        <v>2905000</v>
      </c>
      <c r="F44" s="173">
        <f t="shared" si="7"/>
        <v>688222</v>
      </c>
      <c r="G44" s="203">
        <f t="shared" si="7"/>
        <v>688222</v>
      </c>
      <c r="H44" s="172">
        <f t="shared" si="7"/>
        <v>2128000</v>
      </c>
      <c r="I44" s="173">
        <f t="shared" si="7"/>
        <v>1143146</v>
      </c>
      <c r="J44" s="174">
        <f t="shared" si="7"/>
        <v>368545.36</v>
      </c>
    </row>
    <row r="45" spans="4:10" ht="16.5" thickBot="1">
      <c r="D45" s="106" t="s">
        <v>1</v>
      </c>
      <c r="E45" s="111">
        <f aca="true" t="shared" si="8" ref="E45:J45">SUM(E43:E44)</f>
        <v>3029000</v>
      </c>
      <c r="F45" s="111">
        <f t="shared" si="8"/>
        <v>753173</v>
      </c>
      <c r="G45" s="111">
        <f t="shared" si="8"/>
        <v>753171.36</v>
      </c>
      <c r="H45" s="111">
        <f t="shared" si="8"/>
        <v>2427000</v>
      </c>
      <c r="I45" s="111">
        <f t="shared" si="8"/>
        <v>1189996</v>
      </c>
      <c r="J45" s="111">
        <f t="shared" si="8"/>
        <v>415429.68</v>
      </c>
    </row>
  </sheetData>
  <sheetProtection/>
  <mergeCells count="10">
    <mergeCell ref="H4:J4"/>
    <mergeCell ref="A40:B40"/>
    <mergeCell ref="A41:B41"/>
    <mergeCell ref="A42:B42"/>
    <mergeCell ref="E3:J3"/>
    <mergeCell ref="A4:A5"/>
    <mergeCell ref="B4:B5"/>
    <mergeCell ref="C4:C5"/>
    <mergeCell ref="D4:D5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00390625" style="0" bestFit="1" customWidth="1"/>
    <col min="7" max="7" width="12.8515625" style="0" bestFit="1" customWidth="1"/>
    <col min="8" max="8" width="11.57421875" style="0" bestFit="1" customWidth="1"/>
    <col min="9" max="9" width="11.421875" style="0" bestFit="1" customWidth="1"/>
    <col min="10" max="10" width="12.8515625" style="0" bestFit="1" customWidth="1"/>
  </cols>
  <sheetData>
    <row r="1" spans="4:10" ht="18">
      <c r="D1" s="295" t="s">
        <v>35</v>
      </c>
      <c r="E1" s="2"/>
      <c r="H1" s="2"/>
      <c r="J1" s="296" t="s">
        <v>51</v>
      </c>
    </row>
    <row r="2" spans="4:8" ht="13.5" thickBot="1">
      <c r="D2" s="1"/>
      <c r="E2" s="2"/>
      <c r="H2" s="2"/>
    </row>
    <row r="3" spans="4:10" ht="13.5" thickBot="1">
      <c r="D3" s="1"/>
      <c r="E3" s="374">
        <v>2015</v>
      </c>
      <c r="F3" s="375"/>
      <c r="G3" s="375"/>
      <c r="H3" s="375"/>
      <c r="I3" s="375"/>
      <c r="J3" s="376"/>
    </row>
    <row r="4" spans="1:10" ht="13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2"/>
      <c r="H4" s="361" t="s">
        <v>8</v>
      </c>
      <c r="I4" s="362"/>
      <c r="J4" s="363"/>
    </row>
    <row r="5" spans="1:10" ht="13.5" thickBot="1">
      <c r="A5" s="365"/>
      <c r="B5" s="367"/>
      <c r="C5" s="369"/>
      <c r="D5" s="371"/>
      <c r="E5" s="108" t="s">
        <v>9</v>
      </c>
      <c r="F5" s="109" t="s">
        <v>10</v>
      </c>
      <c r="G5" s="309" t="s">
        <v>11</v>
      </c>
      <c r="H5" s="108" t="s">
        <v>9</v>
      </c>
      <c r="I5" s="109" t="s">
        <v>10</v>
      </c>
      <c r="J5" s="110" t="s">
        <v>11</v>
      </c>
    </row>
    <row r="6" spans="1:10" ht="12.75">
      <c r="A6" s="3">
        <v>1</v>
      </c>
      <c r="B6" s="4" t="s">
        <v>16</v>
      </c>
      <c r="C6" s="5" t="s">
        <v>5</v>
      </c>
      <c r="D6" s="6"/>
      <c r="E6" s="7">
        <v>55000</v>
      </c>
      <c r="F6" s="122">
        <v>54988</v>
      </c>
      <c r="G6" s="178">
        <v>54987.2</v>
      </c>
      <c r="H6" s="7">
        <v>242000</v>
      </c>
      <c r="I6" s="122">
        <v>130000</v>
      </c>
      <c r="J6" s="297">
        <v>130000</v>
      </c>
    </row>
    <row r="7" spans="1:10" ht="12.75">
      <c r="A7" s="8">
        <v>2</v>
      </c>
      <c r="B7" s="9" t="s">
        <v>14</v>
      </c>
      <c r="C7" s="10" t="s">
        <v>5</v>
      </c>
      <c r="D7" s="11"/>
      <c r="E7" s="12">
        <v>27000</v>
      </c>
      <c r="F7" s="112">
        <v>0</v>
      </c>
      <c r="G7" s="179">
        <v>0</v>
      </c>
      <c r="H7" s="12">
        <v>23000</v>
      </c>
      <c r="I7" s="112">
        <v>22854</v>
      </c>
      <c r="J7" s="298">
        <v>22854</v>
      </c>
    </row>
    <row r="8" spans="1:10" ht="12.75">
      <c r="A8" s="8">
        <v>3</v>
      </c>
      <c r="B8" s="9" t="s">
        <v>15</v>
      </c>
      <c r="C8" s="10" t="s">
        <v>5</v>
      </c>
      <c r="D8" s="11"/>
      <c r="E8" s="12">
        <v>0</v>
      </c>
      <c r="F8" s="112"/>
      <c r="G8" s="179"/>
      <c r="H8" s="12">
        <v>0</v>
      </c>
      <c r="I8" s="112"/>
      <c r="J8" s="298"/>
    </row>
    <row r="9" spans="1:10" ht="12.75">
      <c r="A9" s="8">
        <v>4</v>
      </c>
      <c r="B9" s="9" t="s">
        <v>13</v>
      </c>
      <c r="C9" s="10" t="s">
        <v>5</v>
      </c>
      <c r="D9" s="11"/>
      <c r="E9" s="12">
        <v>0</v>
      </c>
      <c r="F9" s="112"/>
      <c r="G9" s="179"/>
      <c r="H9" s="12">
        <v>25000</v>
      </c>
      <c r="I9" s="112">
        <v>5476</v>
      </c>
      <c r="J9" s="298">
        <v>5476</v>
      </c>
    </row>
    <row r="10" spans="1:10" ht="24.75" customHeight="1">
      <c r="A10" s="8">
        <v>5</v>
      </c>
      <c r="B10" s="335" t="s">
        <v>52</v>
      </c>
      <c r="C10" s="10" t="s">
        <v>5</v>
      </c>
      <c r="D10" s="11"/>
      <c r="E10" s="12">
        <v>5000</v>
      </c>
      <c r="F10" s="112">
        <v>0</v>
      </c>
      <c r="G10" s="179">
        <v>0</v>
      </c>
      <c r="H10" s="12">
        <v>2000</v>
      </c>
      <c r="I10" s="112">
        <v>1500</v>
      </c>
      <c r="J10" s="298">
        <v>1500</v>
      </c>
    </row>
    <row r="11" spans="1:10" ht="26.25" customHeight="1" thickBot="1">
      <c r="A11" s="13">
        <v>6</v>
      </c>
      <c r="B11" s="335" t="s">
        <v>53</v>
      </c>
      <c r="C11" s="14" t="s">
        <v>5</v>
      </c>
      <c r="D11" s="15"/>
      <c r="E11" s="16">
        <v>2000</v>
      </c>
      <c r="F11" s="126"/>
      <c r="G11" s="180"/>
      <c r="H11" s="16">
        <v>2000</v>
      </c>
      <c r="I11" s="126">
        <v>0</v>
      </c>
      <c r="J11" s="299">
        <v>0</v>
      </c>
    </row>
    <row r="12" spans="1:10" ht="12.75">
      <c r="A12" s="17"/>
      <c r="B12" s="18" t="s">
        <v>18</v>
      </c>
      <c r="C12" s="19" t="s">
        <v>23</v>
      </c>
      <c r="D12" s="20" t="s">
        <v>22</v>
      </c>
      <c r="E12" s="22">
        <f aca="true" t="shared" si="0" ref="E12:J12">SUM(E13:E14)</f>
        <v>2768000</v>
      </c>
      <c r="F12" s="128">
        <f t="shared" si="0"/>
        <v>698244</v>
      </c>
      <c r="G12" s="181">
        <f t="shared" si="0"/>
        <v>688222</v>
      </c>
      <c r="H12" s="22">
        <f t="shared" si="0"/>
        <v>1177000</v>
      </c>
      <c r="I12" s="128">
        <f t="shared" si="0"/>
        <v>418738</v>
      </c>
      <c r="J12" s="129">
        <f t="shared" si="0"/>
        <v>417697.45</v>
      </c>
    </row>
    <row r="13" spans="1:10" ht="12.75">
      <c r="A13" s="23"/>
      <c r="B13" s="24"/>
      <c r="C13" s="25" t="s">
        <v>36</v>
      </c>
      <c r="D13" s="26" t="s">
        <v>20</v>
      </c>
      <c r="E13" s="27">
        <f aca="true" t="shared" si="1" ref="E13:G14">SUM(E17)</f>
        <v>20000</v>
      </c>
      <c r="F13" s="114">
        <f t="shared" si="1"/>
        <v>18244</v>
      </c>
      <c r="G13" s="189">
        <f t="shared" si="1"/>
        <v>8222</v>
      </c>
      <c r="H13" s="204">
        <f>SUM(H15,H17)</f>
        <v>45000</v>
      </c>
      <c r="I13" s="115">
        <f>SUM(I15,I17)</f>
        <v>1924</v>
      </c>
      <c r="J13" s="124">
        <f>SUM(J15,J17)</f>
        <v>883.45</v>
      </c>
    </row>
    <row r="14" spans="1:10" ht="13.5" thickBot="1">
      <c r="A14" s="23"/>
      <c r="B14" s="24"/>
      <c r="C14" s="28" t="s">
        <v>37</v>
      </c>
      <c r="D14" s="29" t="s">
        <v>21</v>
      </c>
      <c r="E14" s="30">
        <f t="shared" si="1"/>
        <v>2748000</v>
      </c>
      <c r="F14" s="130">
        <f t="shared" si="1"/>
        <v>680000</v>
      </c>
      <c r="G14" s="310">
        <f t="shared" si="1"/>
        <v>680000</v>
      </c>
      <c r="H14" s="31">
        <f>H18</f>
        <v>1132000</v>
      </c>
      <c r="I14" s="131">
        <f>I18</f>
        <v>416814</v>
      </c>
      <c r="J14" s="132">
        <f>J18</f>
        <v>416814</v>
      </c>
    </row>
    <row r="15" spans="1:10" ht="13.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84">
        <v>0</v>
      </c>
      <c r="H15" s="133">
        <v>5000</v>
      </c>
      <c r="I15" s="134">
        <v>1924</v>
      </c>
      <c r="J15" s="300">
        <v>883.45</v>
      </c>
    </row>
    <row r="16" spans="1:10" ht="12.75">
      <c r="A16" s="8"/>
      <c r="B16" s="36"/>
      <c r="C16" s="37" t="s">
        <v>19</v>
      </c>
      <c r="D16" s="38" t="s">
        <v>22</v>
      </c>
      <c r="E16" s="138">
        <f aca="true" t="shared" si="2" ref="E16:J16">SUM(E17:E18)</f>
        <v>2768000</v>
      </c>
      <c r="F16" s="139">
        <f t="shared" si="2"/>
        <v>698244</v>
      </c>
      <c r="G16" s="185">
        <f t="shared" si="2"/>
        <v>688222</v>
      </c>
      <c r="H16" s="138">
        <f t="shared" si="2"/>
        <v>1172000</v>
      </c>
      <c r="I16" s="139">
        <f t="shared" si="2"/>
        <v>416814</v>
      </c>
      <c r="J16" s="140">
        <f t="shared" si="2"/>
        <v>416814</v>
      </c>
    </row>
    <row r="17" spans="1:10" ht="12.75">
      <c r="A17" s="8"/>
      <c r="B17" s="39"/>
      <c r="C17" s="40" t="s">
        <v>36</v>
      </c>
      <c r="D17" s="41" t="s">
        <v>20</v>
      </c>
      <c r="E17" s="42">
        <v>20000</v>
      </c>
      <c r="F17" s="116">
        <v>18244</v>
      </c>
      <c r="G17" s="186">
        <v>8222</v>
      </c>
      <c r="H17" s="42">
        <v>40000</v>
      </c>
      <c r="I17" s="116">
        <v>0</v>
      </c>
      <c r="J17" s="301">
        <v>0</v>
      </c>
    </row>
    <row r="18" spans="1:10" ht="13.5" thickBot="1">
      <c r="A18" s="43"/>
      <c r="B18" s="44"/>
      <c r="C18" s="45" t="s">
        <v>37</v>
      </c>
      <c r="D18" s="46" t="s">
        <v>21</v>
      </c>
      <c r="E18" s="47">
        <v>2748000</v>
      </c>
      <c r="F18" s="141">
        <v>680000</v>
      </c>
      <c r="G18" s="187">
        <v>680000</v>
      </c>
      <c r="H18" s="47">
        <v>1132000</v>
      </c>
      <c r="I18" s="141">
        <v>416814</v>
      </c>
      <c r="J18" s="302">
        <v>416814</v>
      </c>
    </row>
    <row r="19" spans="1:10" ht="12.75">
      <c r="A19" s="48"/>
      <c r="B19" s="49" t="s">
        <v>24</v>
      </c>
      <c r="C19" s="50" t="s">
        <v>23</v>
      </c>
      <c r="D19" s="20" t="s">
        <v>22</v>
      </c>
      <c r="E19" s="21">
        <f aca="true" t="shared" si="3" ref="E19:J19">SUM(E20:E21)</f>
        <v>114000</v>
      </c>
      <c r="F19" s="136">
        <f t="shared" si="3"/>
        <v>0</v>
      </c>
      <c r="G19" s="188">
        <f t="shared" si="3"/>
        <v>0</v>
      </c>
      <c r="H19" s="21">
        <f t="shared" si="3"/>
        <v>360000</v>
      </c>
      <c r="I19" s="136">
        <f t="shared" si="3"/>
        <v>23480</v>
      </c>
      <c r="J19" s="137">
        <f t="shared" si="3"/>
        <v>23480</v>
      </c>
    </row>
    <row r="20" spans="1:10" ht="12.75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4" ref="F20:J21">SUM(F23,F26,F29,F32)</f>
        <v>0</v>
      </c>
      <c r="G20" s="189">
        <f t="shared" si="4"/>
        <v>0</v>
      </c>
      <c r="H20" s="27">
        <f t="shared" si="4"/>
        <v>118000</v>
      </c>
      <c r="I20" s="114">
        <f t="shared" si="4"/>
        <v>23063</v>
      </c>
      <c r="J20" s="125">
        <f t="shared" si="4"/>
        <v>23063</v>
      </c>
    </row>
    <row r="21" spans="1:10" ht="13.5" thickBot="1">
      <c r="A21" s="13"/>
      <c r="B21" s="54"/>
      <c r="C21" s="55" t="s">
        <v>26</v>
      </c>
      <c r="D21" s="56" t="s">
        <v>21</v>
      </c>
      <c r="E21" s="57">
        <f>SUM(E24,E27,E30,E33)</f>
        <v>114000</v>
      </c>
      <c r="F21" s="143">
        <f t="shared" si="4"/>
        <v>0</v>
      </c>
      <c r="G21" s="190">
        <f t="shared" si="4"/>
        <v>0</v>
      </c>
      <c r="H21" s="57">
        <f t="shared" si="4"/>
        <v>242000</v>
      </c>
      <c r="I21" s="143">
        <f t="shared" si="4"/>
        <v>417</v>
      </c>
      <c r="J21" s="144">
        <f t="shared" si="4"/>
        <v>417</v>
      </c>
    </row>
    <row r="22" spans="1:10" ht="12.75">
      <c r="A22" s="58"/>
      <c r="B22" s="59"/>
      <c r="C22" s="60" t="s">
        <v>41</v>
      </c>
      <c r="D22" s="61" t="s">
        <v>22</v>
      </c>
      <c r="E22" s="62">
        <f>SUM(E23:E24)</f>
        <v>114000</v>
      </c>
      <c r="F22" s="148">
        <v>0</v>
      </c>
      <c r="G22" s="311">
        <v>0</v>
      </c>
      <c r="H22" s="62">
        <f>SUM(H23:H24)</f>
        <v>279000</v>
      </c>
      <c r="I22" s="148">
        <f>SUM(I23:I24)</f>
        <v>22464</v>
      </c>
      <c r="J22" s="303">
        <f>SUM(J23:J24)</f>
        <v>22464</v>
      </c>
    </row>
    <row r="23" spans="1:10" ht="12.75">
      <c r="A23" s="8"/>
      <c r="B23" s="63"/>
      <c r="C23" s="64" t="s">
        <v>25</v>
      </c>
      <c r="D23" s="41" t="s">
        <v>20</v>
      </c>
      <c r="E23" s="65">
        <v>0</v>
      </c>
      <c r="F23" s="118"/>
      <c r="G23" s="206"/>
      <c r="H23" s="65">
        <v>93000</v>
      </c>
      <c r="I23" s="118">
        <v>22464</v>
      </c>
      <c r="J23" s="206">
        <v>22464</v>
      </c>
    </row>
    <row r="24" spans="1:10" ht="13.5" thickBot="1">
      <c r="A24" s="43"/>
      <c r="B24" s="66"/>
      <c r="C24" s="67" t="s">
        <v>26</v>
      </c>
      <c r="D24" s="46" t="s">
        <v>21</v>
      </c>
      <c r="E24" s="80">
        <v>114000</v>
      </c>
      <c r="F24" s="150">
        <v>0</v>
      </c>
      <c r="G24" s="219">
        <v>0</v>
      </c>
      <c r="H24" s="80">
        <v>186000</v>
      </c>
      <c r="I24" s="150">
        <v>0</v>
      </c>
      <c r="J24" s="219"/>
    </row>
    <row r="25" spans="1:10" ht="12.7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312">
        <v>0</v>
      </c>
      <c r="H25" s="317">
        <f>SUM(H26:H27)</f>
        <v>17000</v>
      </c>
      <c r="I25" s="320">
        <v>0</v>
      </c>
      <c r="J25" s="321">
        <v>0</v>
      </c>
    </row>
    <row r="26" spans="1:10" ht="12.75">
      <c r="A26" s="8"/>
      <c r="B26" s="63"/>
      <c r="C26" s="64" t="s">
        <v>25</v>
      </c>
      <c r="D26" s="41" t="s">
        <v>20</v>
      </c>
      <c r="E26" s="65">
        <v>0</v>
      </c>
      <c r="F26" s="118"/>
      <c r="G26" s="206"/>
      <c r="H26" s="325">
        <v>7000</v>
      </c>
      <c r="I26" s="118">
        <v>599</v>
      </c>
      <c r="J26" s="206">
        <v>599</v>
      </c>
    </row>
    <row r="27" spans="1:10" ht="13.5" thickBot="1">
      <c r="A27" s="13"/>
      <c r="B27" s="54"/>
      <c r="C27" s="67" t="s">
        <v>26</v>
      </c>
      <c r="D27" s="73" t="s">
        <v>21</v>
      </c>
      <c r="E27" s="68">
        <v>0</v>
      </c>
      <c r="F27" s="150"/>
      <c r="G27" s="219"/>
      <c r="H27" s="326">
        <v>10000</v>
      </c>
      <c r="I27" s="150"/>
      <c r="J27" s="219"/>
    </row>
    <row r="28" spans="1:10" ht="12.75">
      <c r="A28" s="74"/>
      <c r="B28" s="75"/>
      <c r="C28" s="76" t="s">
        <v>43</v>
      </c>
      <c r="D28" s="77" t="s">
        <v>22</v>
      </c>
      <c r="E28" s="78">
        <v>0</v>
      </c>
      <c r="F28" s="157">
        <v>0</v>
      </c>
      <c r="G28" s="77">
        <v>0</v>
      </c>
      <c r="H28" s="331">
        <f>SUM(H29:H30)</f>
        <v>30000</v>
      </c>
      <c r="I28" s="329">
        <v>0</v>
      </c>
      <c r="J28" s="330">
        <v>0</v>
      </c>
    </row>
    <row r="29" spans="1:10" ht="12.75">
      <c r="A29" s="8"/>
      <c r="B29" s="63"/>
      <c r="C29" s="64" t="s">
        <v>25</v>
      </c>
      <c r="D29" s="41" t="s">
        <v>20</v>
      </c>
      <c r="E29" s="65">
        <v>0</v>
      </c>
      <c r="F29" s="118"/>
      <c r="G29" s="206"/>
      <c r="H29" s="325">
        <v>5000</v>
      </c>
      <c r="I29" s="118"/>
      <c r="J29" s="322"/>
    </row>
    <row r="30" spans="1:10" ht="13.5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219"/>
      <c r="H30" s="328">
        <v>25000</v>
      </c>
      <c r="I30" s="152"/>
      <c r="J30" s="332"/>
    </row>
    <row r="31" spans="1:10" ht="12.75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313">
        <v>0</v>
      </c>
      <c r="H31" s="318">
        <f>SUM(H32:H33)</f>
        <v>34000</v>
      </c>
      <c r="I31" s="324">
        <v>0</v>
      </c>
      <c r="J31" s="319">
        <v>0</v>
      </c>
    </row>
    <row r="32" spans="1:10" ht="12.75">
      <c r="A32" s="8"/>
      <c r="B32" s="63"/>
      <c r="C32" s="64" t="s">
        <v>25</v>
      </c>
      <c r="D32" s="41" t="s">
        <v>20</v>
      </c>
      <c r="E32" s="85">
        <v>0</v>
      </c>
      <c r="F32" s="118"/>
      <c r="G32" s="206"/>
      <c r="H32" s="325">
        <v>13000</v>
      </c>
      <c r="I32" s="118"/>
      <c r="J32" s="322"/>
    </row>
    <row r="33" spans="1:10" ht="13.5" thickBot="1">
      <c r="A33" s="13"/>
      <c r="B33" s="54"/>
      <c r="C33" s="67" t="s">
        <v>26</v>
      </c>
      <c r="D33" s="73" t="s">
        <v>21</v>
      </c>
      <c r="E33" s="86">
        <v>0</v>
      </c>
      <c r="F33" s="150"/>
      <c r="G33" s="219"/>
      <c r="H33" s="326">
        <v>21000</v>
      </c>
      <c r="I33" s="150">
        <v>417</v>
      </c>
      <c r="J33" s="323">
        <v>417</v>
      </c>
    </row>
    <row r="34" spans="1:10" ht="13.5" thickBot="1">
      <c r="A34" s="17"/>
      <c r="B34" s="87" t="s">
        <v>27</v>
      </c>
      <c r="C34" s="88" t="s">
        <v>23</v>
      </c>
      <c r="D34" s="89"/>
      <c r="E34" s="160">
        <f aca="true" t="shared" si="5" ref="E34:J34">SUM(E35:E36)</f>
        <v>58000</v>
      </c>
      <c r="F34" s="161">
        <f t="shared" si="5"/>
        <v>9963</v>
      </c>
      <c r="G34" s="197">
        <f t="shared" si="5"/>
        <v>9962.16</v>
      </c>
      <c r="H34" s="333">
        <f t="shared" si="5"/>
        <v>32000</v>
      </c>
      <c r="I34" s="327">
        <f t="shared" si="5"/>
        <v>31993</v>
      </c>
      <c r="J34" s="334">
        <f t="shared" si="5"/>
        <v>31993</v>
      </c>
    </row>
    <row r="35" spans="1:10" ht="13.5" thickBot="1">
      <c r="A35" s="8"/>
      <c r="B35" s="90"/>
      <c r="C35" s="91" t="s">
        <v>5</v>
      </c>
      <c r="D35" s="92" t="s">
        <v>17</v>
      </c>
      <c r="E35" s="133">
        <v>35000</v>
      </c>
      <c r="F35" s="134">
        <v>9963</v>
      </c>
      <c r="G35" s="184">
        <v>9962.16</v>
      </c>
      <c r="H35" s="133">
        <v>0</v>
      </c>
      <c r="I35" s="134">
        <v>0</v>
      </c>
      <c r="J35" s="300">
        <v>0</v>
      </c>
    </row>
    <row r="36" spans="1:10" ht="12.75">
      <c r="A36" s="8"/>
      <c r="B36" s="90"/>
      <c r="C36" s="93" t="s">
        <v>41</v>
      </c>
      <c r="D36" s="61" t="s">
        <v>0</v>
      </c>
      <c r="E36" s="62">
        <f aca="true" t="shared" si="6" ref="E36:J36">SUM(E37:E39)</f>
        <v>23000</v>
      </c>
      <c r="F36" s="148">
        <f t="shared" si="6"/>
        <v>0</v>
      </c>
      <c r="G36" s="198">
        <f t="shared" si="6"/>
        <v>0</v>
      </c>
      <c r="H36" s="62">
        <f t="shared" si="6"/>
        <v>32000</v>
      </c>
      <c r="I36" s="148">
        <f t="shared" si="6"/>
        <v>31993</v>
      </c>
      <c r="J36" s="303">
        <f t="shared" si="6"/>
        <v>31993</v>
      </c>
    </row>
    <row r="37" spans="1:10" ht="12.75">
      <c r="A37" s="8"/>
      <c r="B37" s="90"/>
      <c r="C37" s="94"/>
      <c r="D37" s="95" t="s">
        <v>28</v>
      </c>
      <c r="E37" s="65">
        <v>7000</v>
      </c>
      <c r="F37" s="118">
        <v>0</v>
      </c>
      <c r="G37" s="96">
        <v>0</v>
      </c>
      <c r="H37" s="65">
        <v>0</v>
      </c>
      <c r="I37" s="118"/>
      <c r="J37" s="304"/>
    </row>
    <row r="38" spans="1:10" ht="12.75">
      <c r="A38" s="8"/>
      <c r="B38" s="90"/>
      <c r="C38" s="94"/>
      <c r="D38" s="96" t="s">
        <v>29</v>
      </c>
      <c r="E38" s="65">
        <v>0</v>
      </c>
      <c r="F38" s="118">
        <v>0</v>
      </c>
      <c r="G38" s="96">
        <v>0</v>
      </c>
      <c r="H38" s="65">
        <v>19000</v>
      </c>
      <c r="I38" s="118">
        <v>19000</v>
      </c>
      <c r="J38" s="304">
        <v>19000</v>
      </c>
    </row>
    <row r="39" spans="1:10" ht="13.5" thickBot="1">
      <c r="A39" s="8"/>
      <c r="B39" s="90"/>
      <c r="C39" s="97"/>
      <c r="D39" s="98" t="s">
        <v>30</v>
      </c>
      <c r="E39" s="80">
        <v>16000</v>
      </c>
      <c r="F39" s="150">
        <v>0</v>
      </c>
      <c r="G39" s="98">
        <v>0</v>
      </c>
      <c r="H39" s="80">
        <v>13000</v>
      </c>
      <c r="I39" s="150">
        <v>12993</v>
      </c>
      <c r="J39" s="305">
        <v>12993</v>
      </c>
    </row>
    <row r="40" spans="1:10" ht="13.5" hidden="1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314"/>
      <c r="H40" s="164">
        <v>0</v>
      </c>
      <c r="I40" s="165">
        <v>0</v>
      </c>
      <c r="J40" s="306">
        <v>0</v>
      </c>
    </row>
    <row r="41" spans="1:10" ht="13.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315">
        <v>0</v>
      </c>
      <c r="H41" s="103">
        <v>324000</v>
      </c>
      <c r="I41" s="167">
        <v>0</v>
      </c>
      <c r="J41" s="307">
        <v>0</v>
      </c>
    </row>
    <row r="42" spans="1:10" ht="13.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316">
        <v>0</v>
      </c>
      <c r="H42" s="169">
        <v>240000</v>
      </c>
      <c r="I42" s="170">
        <v>101264</v>
      </c>
      <c r="J42" s="308">
        <v>101264</v>
      </c>
    </row>
    <row r="43" spans="4:10" ht="13.5" thickBot="1">
      <c r="D43" s="104" t="s">
        <v>3</v>
      </c>
      <c r="E43" s="175">
        <f>SUM(E6:E11,E35,E40)</f>
        <v>124000</v>
      </c>
      <c r="F43" s="176">
        <f>SUM(F6:F11,F35,F40)</f>
        <v>64951</v>
      </c>
      <c r="G43" s="202">
        <f>SUM(G6:G11,G35,G40)</f>
        <v>64949.36</v>
      </c>
      <c r="H43" s="175">
        <f>SUM(H6:H11,H15,H35,H40)</f>
        <v>299000</v>
      </c>
      <c r="I43" s="176">
        <f>SUM(I6:I11,I35,I40)</f>
        <v>159830</v>
      </c>
      <c r="J43" s="177">
        <f>SUM(J6:J11,J35,J40)</f>
        <v>159830</v>
      </c>
    </row>
    <row r="44" spans="4:10" ht="13.5" thickBot="1">
      <c r="D44" s="105" t="s">
        <v>2</v>
      </c>
      <c r="E44" s="172">
        <f aca="true" t="shared" si="7" ref="E44:J44">SUM(E16,E19,E36,E41:E42)</f>
        <v>2905000</v>
      </c>
      <c r="F44" s="173">
        <f t="shared" si="7"/>
        <v>698244</v>
      </c>
      <c r="G44" s="203">
        <f t="shared" si="7"/>
        <v>688222</v>
      </c>
      <c r="H44" s="172">
        <f t="shared" si="7"/>
        <v>2128000</v>
      </c>
      <c r="I44" s="173">
        <f t="shared" si="7"/>
        <v>573551</v>
      </c>
      <c r="J44" s="174">
        <f t="shared" si="7"/>
        <v>573551</v>
      </c>
    </row>
    <row r="45" spans="4:10" ht="16.5" thickBot="1">
      <c r="D45" s="106" t="s">
        <v>1</v>
      </c>
      <c r="E45" s="111">
        <f aca="true" t="shared" si="8" ref="E45:J45">SUM(E43:E44)</f>
        <v>3029000</v>
      </c>
      <c r="F45" s="111">
        <f t="shared" si="8"/>
        <v>763195</v>
      </c>
      <c r="G45" s="111">
        <f t="shared" si="8"/>
        <v>753171.36</v>
      </c>
      <c r="H45" s="111">
        <f t="shared" si="8"/>
        <v>2427000</v>
      </c>
      <c r="I45" s="111">
        <f t="shared" si="8"/>
        <v>733381</v>
      </c>
      <c r="J45" s="111">
        <f t="shared" si="8"/>
        <v>733381</v>
      </c>
    </row>
  </sheetData>
  <sheetProtection/>
  <mergeCells count="10">
    <mergeCell ref="A40:B40"/>
    <mergeCell ref="A41:B41"/>
    <mergeCell ref="A42:B42"/>
    <mergeCell ref="E3:J3"/>
    <mergeCell ref="A4:A5"/>
    <mergeCell ref="B4:B5"/>
    <mergeCell ref="C4:C5"/>
    <mergeCell ref="D4:D5"/>
    <mergeCell ref="E4:G4"/>
    <mergeCell ref="H4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00390625" style="0" bestFit="1" customWidth="1"/>
    <col min="7" max="7" width="12.8515625" style="0" bestFit="1" customWidth="1"/>
    <col min="8" max="8" width="11.57421875" style="0" bestFit="1" customWidth="1"/>
    <col min="9" max="9" width="11.421875" style="0" bestFit="1" customWidth="1"/>
    <col min="10" max="10" width="12.8515625" style="0" bestFit="1" customWidth="1"/>
  </cols>
  <sheetData>
    <row r="1" spans="4:10" ht="18">
      <c r="D1" s="295" t="s">
        <v>35</v>
      </c>
      <c r="E1" s="2"/>
      <c r="H1" s="2"/>
      <c r="J1" s="296" t="s">
        <v>55</v>
      </c>
    </row>
    <row r="2" spans="4:8" ht="13.5" thickBot="1">
      <c r="D2" s="1"/>
      <c r="E2" s="2"/>
      <c r="H2" s="2"/>
    </row>
    <row r="3" spans="4:10" ht="13.5" thickBot="1">
      <c r="D3" s="1"/>
      <c r="E3" s="374">
        <v>2015</v>
      </c>
      <c r="F3" s="375"/>
      <c r="G3" s="375"/>
      <c r="H3" s="375"/>
      <c r="I3" s="375"/>
      <c r="J3" s="376"/>
    </row>
    <row r="4" spans="1:10" ht="13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2"/>
      <c r="H4" s="361" t="s">
        <v>8</v>
      </c>
      <c r="I4" s="362"/>
      <c r="J4" s="363"/>
    </row>
    <row r="5" spans="1:10" ht="13.5" thickBot="1">
      <c r="A5" s="365"/>
      <c r="B5" s="367"/>
      <c r="C5" s="369"/>
      <c r="D5" s="371"/>
      <c r="E5" s="108" t="s">
        <v>9</v>
      </c>
      <c r="F5" s="109" t="s">
        <v>10</v>
      </c>
      <c r="G5" s="309" t="s">
        <v>11</v>
      </c>
      <c r="H5" s="108" t="s">
        <v>9</v>
      </c>
      <c r="I5" s="109" t="s">
        <v>10</v>
      </c>
      <c r="J5" s="110" t="s">
        <v>11</v>
      </c>
    </row>
    <row r="6" spans="1:10" ht="12.75">
      <c r="A6" s="3">
        <v>1</v>
      </c>
      <c r="B6" s="4" t="s">
        <v>16</v>
      </c>
      <c r="C6" s="5" t="s">
        <v>5</v>
      </c>
      <c r="D6" s="6"/>
      <c r="E6" s="7">
        <v>55000</v>
      </c>
      <c r="F6" s="122">
        <v>54988</v>
      </c>
      <c r="G6" s="178">
        <v>54987.2</v>
      </c>
      <c r="H6" s="7">
        <v>242000</v>
      </c>
      <c r="I6" s="122">
        <v>130000</v>
      </c>
      <c r="J6" s="297">
        <v>130000</v>
      </c>
    </row>
    <row r="7" spans="1:10" ht="12.75">
      <c r="A7" s="8">
        <v>2</v>
      </c>
      <c r="B7" s="9" t="s">
        <v>14</v>
      </c>
      <c r="C7" s="10" t="s">
        <v>5</v>
      </c>
      <c r="D7" s="11"/>
      <c r="E7" s="12">
        <v>27000</v>
      </c>
      <c r="F7" s="112">
        <v>9176</v>
      </c>
      <c r="G7" s="179">
        <v>9175.9</v>
      </c>
      <c r="H7" s="12">
        <v>23000</v>
      </c>
      <c r="I7" s="112">
        <v>22854</v>
      </c>
      <c r="J7" s="298">
        <v>22853.3</v>
      </c>
    </row>
    <row r="8" spans="1:10" ht="12.75">
      <c r="A8" s="8">
        <v>3</v>
      </c>
      <c r="B8" s="9" t="s">
        <v>15</v>
      </c>
      <c r="C8" s="10" t="s">
        <v>5</v>
      </c>
      <c r="D8" s="11"/>
      <c r="E8" s="12">
        <v>0</v>
      </c>
      <c r="F8" s="112"/>
      <c r="G8" s="179"/>
      <c r="H8" s="12">
        <v>0</v>
      </c>
      <c r="I8" s="112"/>
      <c r="J8" s="298"/>
    </row>
    <row r="9" spans="1:10" ht="12.75">
      <c r="A9" s="8">
        <v>4</v>
      </c>
      <c r="B9" s="9" t="s">
        <v>13</v>
      </c>
      <c r="C9" s="10" t="s">
        <v>5</v>
      </c>
      <c r="D9" s="11"/>
      <c r="E9" s="12">
        <v>0</v>
      </c>
      <c r="F9" s="112"/>
      <c r="G9" s="179"/>
      <c r="H9" s="12">
        <v>25000</v>
      </c>
      <c r="I9" s="112">
        <v>9160</v>
      </c>
      <c r="J9" s="298">
        <v>9159.7</v>
      </c>
    </row>
    <row r="10" spans="1:10" ht="24.75" customHeight="1">
      <c r="A10" s="8">
        <v>5</v>
      </c>
      <c r="B10" s="335" t="s">
        <v>52</v>
      </c>
      <c r="C10" s="10" t="s">
        <v>5</v>
      </c>
      <c r="D10" s="11"/>
      <c r="E10" s="12">
        <v>5000</v>
      </c>
      <c r="F10" s="112">
        <v>1739</v>
      </c>
      <c r="G10" s="179">
        <v>1739</v>
      </c>
      <c r="H10" s="12">
        <v>2000</v>
      </c>
      <c r="I10" s="112">
        <v>2000</v>
      </c>
      <c r="J10" s="298">
        <v>2000</v>
      </c>
    </row>
    <row r="11" spans="1:10" ht="26.25" customHeight="1" thickBot="1">
      <c r="A11" s="13">
        <v>6</v>
      </c>
      <c r="B11" s="335" t="s">
        <v>53</v>
      </c>
      <c r="C11" s="14" t="s">
        <v>5</v>
      </c>
      <c r="D11" s="15"/>
      <c r="E11" s="16">
        <v>2000</v>
      </c>
      <c r="F11" s="126">
        <v>294</v>
      </c>
      <c r="G11" s="180">
        <v>294</v>
      </c>
      <c r="H11" s="16">
        <v>2000</v>
      </c>
      <c r="I11" s="126">
        <v>0</v>
      </c>
      <c r="J11" s="299">
        <v>0</v>
      </c>
    </row>
    <row r="12" spans="1:10" ht="12.75">
      <c r="A12" s="17"/>
      <c r="B12" s="18" t="s">
        <v>18</v>
      </c>
      <c r="C12" s="19" t="s">
        <v>23</v>
      </c>
      <c r="D12" s="20" t="s">
        <v>22</v>
      </c>
      <c r="E12" s="22">
        <f aca="true" t="shared" si="0" ref="E12:J12">SUM(E13:E14)</f>
        <v>2768000</v>
      </c>
      <c r="F12" s="128">
        <f t="shared" si="0"/>
        <v>884483</v>
      </c>
      <c r="G12" s="181">
        <f t="shared" si="0"/>
        <v>884483</v>
      </c>
      <c r="H12" s="22">
        <f t="shared" si="0"/>
        <v>1177000</v>
      </c>
      <c r="I12" s="128">
        <f t="shared" si="0"/>
        <v>1138401</v>
      </c>
      <c r="J12" s="129">
        <f t="shared" si="0"/>
        <v>1138400.45</v>
      </c>
    </row>
    <row r="13" spans="1:10" ht="12.75">
      <c r="A13" s="23"/>
      <c r="B13" s="24"/>
      <c r="C13" s="25" t="s">
        <v>36</v>
      </c>
      <c r="D13" s="26" t="s">
        <v>20</v>
      </c>
      <c r="E13" s="27">
        <f aca="true" t="shared" si="1" ref="E13:G14">SUM(E17)</f>
        <v>20000</v>
      </c>
      <c r="F13" s="114">
        <f t="shared" si="1"/>
        <v>18244</v>
      </c>
      <c r="G13" s="189">
        <f t="shared" si="1"/>
        <v>18244</v>
      </c>
      <c r="H13" s="204">
        <f>SUM(H15,H17)</f>
        <v>45000</v>
      </c>
      <c r="I13" s="115">
        <f>SUM(I15,I17)</f>
        <v>6407</v>
      </c>
      <c r="J13" s="124">
        <f>SUM(J15,J17)</f>
        <v>6406.45</v>
      </c>
    </row>
    <row r="14" spans="1:10" ht="13.5" thickBot="1">
      <c r="A14" s="23"/>
      <c r="B14" s="24"/>
      <c r="C14" s="28" t="s">
        <v>37</v>
      </c>
      <c r="D14" s="29" t="s">
        <v>21</v>
      </c>
      <c r="E14" s="30">
        <f t="shared" si="1"/>
        <v>2748000</v>
      </c>
      <c r="F14" s="130">
        <f t="shared" si="1"/>
        <v>866239</v>
      </c>
      <c r="G14" s="310">
        <f t="shared" si="1"/>
        <v>866239</v>
      </c>
      <c r="H14" s="31">
        <f>H18</f>
        <v>1132000</v>
      </c>
      <c r="I14" s="131">
        <f>I18</f>
        <v>1131994</v>
      </c>
      <c r="J14" s="132">
        <f>J18</f>
        <v>1131994</v>
      </c>
    </row>
    <row r="15" spans="1:10" ht="13.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84">
        <v>0</v>
      </c>
      <c r="H15" s="133">
        <v>5000</v>
      </c>
      <c r="I15" s="134">
        <v>1924</v>
      </c>
      <c r="J15" s="300">
        <v>1923.45</v>
      </c>
    </row>
    <row r="16" spans="1:10" ht="12.75">
      <c r="A16" s="8"/>
      <c r="B16" s="36"/>
      <c r="C16" s="37" t="s">
        <v>19</v>
      </c>
      <c r="D16" s="38" t="s">
        <v>22</v>
      </c>
      <c r="E16" s="138">
        <f aca="true" t="shared" si="2" ref="E16:J16">SUM(E17:E18)</f>
        <v>2768000</v>
      </c>
      <c r="F16" s="139">
        <f t="shared" si="2"/>
        <v>884483</v>
      </c>
      <c r="G16" s="185">
        <f t="shared" si="2"/>
        <v>884483</v>
      </c>
      <c r="H16" s="138">
        <f t="shared" si="2"/>
        <v>1172000</v>
      </c>
      <c r="I16" s="139">
        <f t="shared" si="2"/>
        <v>1136477</v>
      </c>
      <c r="J16" s="140">
        <f t="shared" si="2"/>
        <v>1136477</v>
      </c>
    </row>
    <row r="17" spans="1:10" ht="12.75">
      <c r="A17" s="8"/>
      <c r="B17" s="39"/>
      <c r="C17" s="40" t="s">
        <v>36</v>
      </c>
      <c r="D17" s="41" t="s">
        <v>20</v>
      </c>
      <c r="E17" s="42">
        <v>20000</v>
      </c>
      <c r="F17" s="116">
        <v>18244</v>
      </c>
      <c r="G17" s="186">
        <v>18244</v>
      </c>
      <c r="H17" s="42">
        <v>40000</v>
      </c>
      <c r="I17" s="116">
        <v>4483</v>
      </c>
      <c r="J17" s="301">
        <v>4483</v>
      </c>
    </row>
    <row r="18" spans="1:10" ht="13.5" thickBot="1">
      <c r="A18" s="43"/>
      <c r="B18" s="44"/>
      <c r="C18" s="45" t="s">
        <v>37</v>
      </c>
      <c r="D18" s="46" t="s">
        <v>21</v>
      </c>
      <c r="E18" s="47">
        <v>2748000</v>
      </c>
      <c r="F18" s="141">
        <v>866239</v>
      </c>
      <c r="G18" s="187">
        <v>866239</v>
      </c>
      <c r="H18" s="47">
        <v>1132000</v>
      </c>
      <c r="I18" s="141">
        <v>1131994</v>
      </c>
      <c r="J18" s="302">
        <v>1131994</v>
      </c>
    </row>
    <row r="19" spans="1:10" ht="12.75">
      <c r="A19" s="48"/>
      <c r="B19" s="49" t="s">
        <v>24</v>
      </c>
      <c r="C19" s="50" t="s">
        <v>23</v>
      </c>
      <c r="D19" s="20" t="s">
        <v>22</v>
      </c>
      <c r="E19" s="21">
        <f aca="true" t="shared" si="3" ref="E19:J19">SUM(E20:E21)</f>
        <v>114000</v>
      </c>
      <c r="F19" s="136">
        <f t="shared" si="3"/>
        <v>0</v>
      </c>
      <c r="G19" s="188">
        <f t="shared" si="3"/>
        <v>0</v>
      </c>
      <c r="H19" s="21">
        <f t="shared" si="3"/>
        <v>360000</v>
      </c>
      <c r="I19" s="136">
        <f t="shared" si="3"/>
        <v>27556</v>
      </c>
      <c r="J19" s="137">
        <f t="shared" si="3"/>
        <v>27556</v>
      </c>
    </row>
    <row r="20" spans="1:10" ht="12.75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4" ref="F20:J21">SUM(F23,F26,F29,F32)</f>
        <v>0</v>
      </c>
      <c r="G20" s="189">
        <f t="shared" si="4"/>
        <v>0</v>
      </c>
      <c r="H20" s="27">
        <f t="shared" si="4"/>
        <v>118000</v>
      </c>
      <c r="I20" s="114">
        <f t="shared" si="4"/>
        <v>26199</v>
      </c>
      <c r="J20" s="125">
        <f t="shared" si="4"/>
        <v>26199</v>
      </c>
    </row>
    <row r="21" spans="1:10" ht="13.5" thickBot="1">
      <c r="A21" s="13"/>
      <c r="B21" s="54"/>
      <c r="C21" s="55" t="s">
        <v>26</v>
      </c>
      <c r="D21" s="56" t="s">
        <v>21</v>
      </c>
      <c r="E21" s="57">
        <f>SUM(E24,E27,E30,E33)</f>
        <v>114000</v>
      </c>
      <c r="F21" s="143">
        <f t="shared" si="4"/>
        <v>0</v>
      </c>
      <c r="G21" s="190">
        <f t="shared" si="4"/>
        <v>0</v>
      </c>
      <c r="H21" s="57">
        <f t="shared" si="4"/>
        <v>242000</v>
      </c>
      <c r="I21" s="143">
        <f t="shared" si="4"/>
        <v>1357</v>
      </c>
      <c r="J21" s="144">
        <f t="shared" si="4"/>
        <v>1357</v>
      </c>
    </row>
    <row r="22" spans="1:10" ht="12.75">
      <c r="A22" s="58"/>
      <c r="B22" s="59"/>
      <c r="C22" s="60" t="s">
        <v>41</v>
      </c>
      <c r="D22" s="61" t="s">
        <v>22</v>
      </c>
      <c r="E22" s="62">
        <f>SUM(E23:E24)</f>
        <v>114000</v>
      </c>
      <c r="F22" s="148">
        <v>0</v>
      </c>
      <c r="G22" s="311">
        <v>0</v>
      </c>
      <c r="H22" s="62">
        <f>SUM(H23:H24)</f>
        <v>279000</v>
      </c>
      <c r="I22" s="148">
        <f>SUM(I23:I24)</f>
        <v>23856</v>
      </c>
      <c r="J22" s="303">
        <f>SUM(J23:J24)</f>
        <v>23856</v>
      </c>
    </row>
    <row r="23" spans="1:10" ht="12.75">
      <c r="A23" s="8"/>
      <c r="B23" s="63"/>
      <c r="C23" s="64" t="s">
        <v>25</v>
      </c>
      <c r="D23" s="41" t="s">
        <v>20</v>
      </c>
      <c r="E23" s="65">
        <v>0</v>
      </c>
      <c r="F23" s="118"/>
      <c r="G23" s="206"/>
      <c r="H23" s="65">
        <v>93000</v>
      </c>
      <c r="I23" s="118">
        <v>23856</v>
      </c>
      <c r="J23" s="206">
        <v>23856</v>
      </c>
    </row>
    <row r="24" spans="1:10" ht="13.5" thickBot="1">
      <c r="A24" s="43"/>
      <c r="B24" s="66"/>
      <c r="C24" s="67" t="s">
        <v>26</v>
      </c>
      <c r="D24" s="46" t="s">
        <v>21</v>
      </c>
      <c r="E24" s="80">
        <v>114000</v>
      </c>
      <c r="F24" s="150">
        <v>0</v>
      </c>
      <c r="G24" s="219">
        <v>0</v>
      </c>
      <c r="H24" s="80">
        <v>186000</v>
      </c>
      <c r="I24" s="150">
        <v>0</v>
      </c>
      <c r="J24" s="219"/>
    </row>
    <row r="25" spans="1:10" ht="12.7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312">
        <v>0</v>
      </c>
      <c r="H25" s="317">
        <f>SUM(H26:H27)</f>
        <v>17000</v>
      </c>
      <c r="I25" s="320">
        <v>0</v>
      </c>
      <c r="J25" s="321">
        <v>0</v>
      </c>
    </row>
    <row r="26" spans="1:10" ht="12.75">
      <c r="A26" s="8"/>
      <c r="B26" s="63"/>
      <c r="C26" s="64" t="s">
        <v>25</v>
      </c>
      <c r="D26" s="41" t="s">
        <v>20</v>
      </c>
      <c r="E26" s="65">
        <v>0</v>
      </c>
      <c r="F26" s="118"/>
      <c r="G26" s="206"/>
      <c r="H26" s="325">
        <v>7000</v>
      </c>
      <c r="I26" s="118">
        <v>599</v>
      </c>
      <c r="J26" s="206">
        <v>599</v>
      </c>
    </row>
    <row r="27" spans="1:10" ht="13.5" thickBot="1">
      <c r="A27" s="13"/>
      <c r="B27" s="54"/>
      <c r="C27" s="67" t="s">
        <v>26</v>
      </c>
      <c r="D27" s="73" t="s">
        <v>21</v>
      </c>
      <c r="E27" s="68">
        <v>0</v>
      </c>
      <c r="F27" s="150"/>
      <c r="G27" s="219"/>
      <c r="H27" s="326">
        <v>10000</v>
      </c>
      <c r="I27" s="150"/>
      <c r="J27" s="219"/>
    </row>
    <row r="28" spans="1:10" ht="12.75">
      <c r="A28" s="74"/>
      <c r="B28" s="75"/>
      <c r="C28" s="76" t="s">
        <v>43</v>
      </c>
      <c r="D28" s="77" t="s">
        <v>22</v>
      </c>
      <c r="E28" s="78">
        <v>0</v>
      </c>
      <c r="F28" s="157">
        <v>0</v>
      </c>
      <c r="G28" s="77">
        <v>0</v>
      </c>
      <c r="H28" s="331">
        <f>SUM(H29:H30)</f>
        <v>30000</v>
      </c>
      <c r="I28" s="329">
        <v>0</v>
      </c>
      <c r="J28" s="330">
        <v>0</v>
      </c>
    </row>
    <row r="29" spans="1:10" ht="12.75">
      <c r="A29" s="8"/>
      <c r="B29" s="63"/>
      <c r="C29" s="64" t="s">
        <v>25</v>
      </c>
      <c r="D29" s="41" t="s">
        <v>20</v>
      </c>
      <c r="E29" s="65">
        <v>0</v>
      </c>
      <c r="F29" s="118"/>
      <c r="G29" s="206"/>
      <c r="H29" s="325">
        <v>5000</v>
      </c>
      <c r="I29" s="118">
        <v>1744</v>
      </c>
      <c r="J29" s="322">
        <v>1744</v>
      </c>
    </row>
    <row r="30" spans="1:10" ht="13.5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219"/>
      <c r="H30" s="328">
        <v>25000</v>
      </c>
      <c r="I30" s="152"/>
      <c r="J30" s="332"/>
    </row>
    <row r="31" spans="1:10" ht="12.75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313">
        <v>0</v>
      </c>
      <c r="H31" s="318">
        <f>SUM(H32:H33)</f>
        <v>34000</v>
      </c>
      <c r="I31" s="324">
        <v>0</v>
      </c>
      <c r="J31" s="319">
        <v>0</v>
      </c>
    </row>
    <row r="32" spans="1:10" ht="12.75">
      <c r="A32" s="8"/>
      <c r="B32" s="63"/>
      <c r="C32" s="64" t="s">
        <v>25</v>
      </c>
      <c r="D32" s="41" t="s">
        <v>20</v>
      </c>
      <c r="E32" s="85">
        <v>0</v>
      </c>
      <c r="F32" s="118"/>
      <c r="G32" s="206"/>
      <c r="H32" s="325">
        <v>13000</v>
      </c>
      <c r="I32" s="118"/>
      <c r="J32" s="322"/>
    </row>
    <row r="33" spans="1:10" ht="13.5" thickBot="1">
      <c r="A33" s="13"/>
      <c r="B33" s="54"/>
      <c r="C33" s="67" t="s">
        <v>26</v>
      </c>
      <c r="D33" s="73" t="s">
        <v>21</v>
      </c>
      <c r="E33" s="86">
        <v>0</v>
      </c>
      <c r="F33" s="150"/>
      <c r="G33" s="219"/>
      <c r="H33" s="326">
        <v>21000</v>
      </c>
      <c r="I33" s="150">
        <v>1357</v>
      </c>
      <c r="J33" s="323">
        <v>1357</v>
      </c>
    </row>
    <row r="34" spans="1:10" ht="13.5" thickBot="1">
      <c r="A34" s="17"/>
      <c r="B34" s="87" t="s">
        <v>27</v>
      </c>
      <c r="C34" s="88" t="s">
        <v>23</v>
      </c>
      <c r="D34" s="89"/>
      <c r="E34" s="160">
        <f aca="true" t="shared" si="5" ref="E34:J34">SUM(E35:E36)</f>
        <v>58000</v>
      </c>
      <c r="F34" s="161">
        <f t="shared" si="5"/>
        <v>24983</v>
      </c>
      <c r="G34" s="197">
        <f t="shared" si="5"/>
        <v>24982.03</v>
      </c>
      <c r="H34" s="333">
        <f t="shared" si="5"/>
        <v>32000</v>
      </c>
      <c r="I34" s="327">
        <f t="shared" si="5"/>
        <v>31993</v>
      </c>
      <c r="J34" s="334">
        <f t="shared" si="5"/>
        <v>31993</v>
      </c>
    </row>
    <row r="35" spans="1:10" ht="13.5" thickBot="1">
      <c r="A35" s="8"/>
      <c r="B35" s="90"/>
      <c r="C35" s="91" t="s">
        <v>5</v>
      </c>
      <c r="D35" s="92" t="s">
        <v>17</v>
      </c>
      <c r="E35" s="133">
        <v>35000</v>
      </c>
      <c r="F35" s="134">
        <v>24983</v>
      </c>
      <c r="G35" s="184">
        <v>24982.03</v>
      </c>
      <c r="H35" s="133">
        <v>0</v>
      </c>
      <c r="I35" s="134">
        <v>0</v>
      </c>
      <c r="J35" s="300">
        <v>0</v>
      </c>
    </row>
    <row r="36" spans="1:10" ht="12.75">
      <c r="A36" s="8"/>
      <c r="B36" s="90"/>
      <c r="C36" s="93" t="s">
        <v>41</v>
      </c>
      <c r="D36" s="61" t="s">
        <v>0</v>
      </c>
      <c r="E36" s="62">
        <f aca="true" t="shared" si="6" ref="E36:J36">SUM(E37:E39)</f>
        <v>23000</v>
      </c>
      <c r="F36" s="148">
        <f t="shared" si="6"/>
        <v>0</v>
      </c>
      <c r="G36" s="198">
        <f t="shared" si="6"/>
        <v>0</v>
      </c>
      <c r="H36" s="62">
        <f t="shared" si="6"/>
        <v>32000</v>
      </c>
      <c r="I36" s="148">
        <f t="shared" si="6"/>
        <v>31993</v>
      </c>
      <c r="J36" s="303">
        <f t="shared" si="6"/>
        <v>31993</v>
      </c>
    </row>
    <row r="37" spans="1:10" ht="12.75">
      <c r="A37" s="8"/>
      <c r="B37" s="90"/>
      <c r="C37" s="94"/>
      <c r="D37" s="95" t="s">
        <v>28</v>
      </c>
      <c r="E37" s="65">
        <v>7000</v>
      </c>
      <c r="F37" s="118">
        <v>0</v>
      </c>
      <c r="G37" s="96">
        <v>0</v>
      </c>
      <c r="H37" s="65">
        <v>0</v>
      </c>
      <c r="I37" s="118"/>
      <c r="J37" s="304"/>
    </row>
    <row r="38" spans="1:10" ht="12.75">
      <c r="A38" s="8"/>
      <c r="B38" s="90"/>
      <c r="C38" s="94"/>
      <c r="D38" s="96" t="s">
        <v>29</v>
      </c>
      <c r="E38" s="65">
        <v>0</v>
      </c>
      <c r="F38" s="118">
        <v>0</v>
      </c>
      <c r="G38" s="96">
        <v>0</v>
      </c>
      <c r="H38" s="65">
        <v>19000</v>
      </c>
      <c r="I38" s="118">
        <v>19000</v>
      </c>
      <c r="J38" s="304">
        <v>19000</v>
      </c>
    </row>
    <row r="39" spans="1:10" ht="13.5" thickBot="1">
      <c r="A39" s="8"/>
      <c r="B39" s="90"/>
      <c r="C39" s="97"/>
      <c r="D39" s="98" t="s">
        <v>30</v>
      </c>
      <c r="E39" s="80">
        <v>16000</v>
      </c>
      <c r="F39" s="150">
        <v>0</v>
      </c>
      <c r="G39" s="98">
        <v>0</v>
      </c>
      <c r="H39" s="80">
        <v>13000</v>
      </c>
      <c r="I39" s="150">
        <v>12993</v>
      </c>
      <c r="J39" s="305">
        <v>12993</v>
      </c>
    </row>
    <row r="40" spans="1:10" ht="13.5" hidden="1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314"/>
      <c r="H40" s="164">
        <v>0</v>
      </c>
      <c r="I40" s="165">
        <v>0</v>
      </c>
      <c r="J40" s="306">
        <v>0</v>
      </c>
    </row>
    <row r="41" spans="1:10" ht="13.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315">
        <v>0</v>
      </c>
      <c r="H41" s="103">
        <v>324000</v>
      </c>
      <c r="I41" s="167">
        <v>0</v>
      </c>
      <c r="J41" s="307">
        <v>0</v>
      </c>
    </row>
    <row r="42" spans="1:10" ht="13.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316">
        <v>0</v>
      </c>
      <c r="H42" s="169">
        <v>240000</v>
      </c>
      <c r="I42" s="170">
        <v>113090</v>
      </c>
      <c r="J42" s="308">
        <v>113090</v>
      </c>
    </row>
    <row r="43" spans="4:10" ht="13.5" thickBot="1">
      <c r="D43" s="104" t="s">
        <v>3</v>
      </c>
      <c r="E43" s="175">
        <f>SUM(E6:E11,E35,E40)</f>
        <v>124000</v>
      </c>
      <c r="F43" s="176">
        <f>SUM(F6:F11,F35,F40)</f>
        <v>91180</v>
      </c>
      <c r="G43" s="202">
        <f>SUM(G6:G11,G35,G40)</f>
        <v>91178.13</v>
      </c>
      <c r="H43" s="175">
        <f>SUM(H6:H11,H15,H35,H40)</f>
        <v>299000</v>
      </c>
      <c r="I43" s="176">
        <f>SUM(I6:I11,I35,I40)</f>
        <v>164014</v>
      </c>
      <c r="J43" s="177">
        <f>SUM(J6:J11,J35,J40)</f>
        <v>164013</v>
      </c>
    </row>
    <row r="44" spans="4:10" ht="13.5" thickBot="1">
      <c r="D44" s="105" t="s">
        <v>2</v>
      </c>
      <c r="E44" s="172">
        <f aca="true" t="shared" si="7" ref="E44:J44">SUM(E16,E19,E36,E41:E42)</f>
        <v>2905000</v>
      </c>
      <c r="F44" s="173">
        <f t="shared" si="7"/>
        <v>884483</v>
      </c>
      <c r="G44" s="203">
        <f t="shared" si="7"/>
        <v>884483</v>
      </c>
      <c r="H44" s="172">
        <f t="shared" si="7"/>
        <v>2128000</v>
      </c>
      <c r="I44" s="173">
        <f t="shared" si="7"/>
        <v>1309116</v>
      </c>
      <c r="J44" s="174">
        <f t="shared" si="7"/>
        <v>1309116</v>
      </c>
    </row>
    <row r="45" spans="4:10" ht="16.5" thickBot="1">
      <c r="D45" s="106" t="s">
        <v>1</v>
      </c>
      <c r="E45" s="111">
        <f aca="true" t="shared" si="8" ref="E45:J45">SUM(E43:E44)</f>
        <v>3029000</v>
      </c>
      <c r="F45" s="111">
        <f t="shared" si="8"/>
        <v>975663</v>
      </c>
      <c r="G45" s="111">
        <f t="shared" si="8"/>
        <v>975661.13</v>
      </c>
      <c r="H45" s="111">
        <f t="shared" si="8"/>
        <v>2427000</v>
      </c>
      <c r="I45" s="111">
        <f t="shared" si="8"/>
        <v>1473130</v>
      </c>
      <c r="J45" s="111">
        <f t="shared" si="8"/>
        <v>1473129</v>
      </c>
    </row>
  </sheetData>
  <sheetProtection/>
  <mergeCells count="10">
    <mergeCell ref="A40:B40"/>
    <mergeCell ref="A41:B41"/>
    <mergeCell ref="A42:B42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421875" style="0" bestFit="1" customWidth="1"/>
    <col min="7" max="7" width="12.8515625" style="0" bestFit="1" customWidth="1"/>
    <col min="8" max="8" width="11.57421875" style="0" bestFit="1" customWidth="1"/>
    <col min="9" max="9" width="11.421875" style="0" bestFit="1" customWidth="1"/>
    <col min="10" max="10" width="12.8515625" style="0" bestFit="1" customWidth="1"/>
  </cols>
  <sheetData>
    <row r="1" spans="4:10" ht="18">
      <c r="D1" s="295" t="s">
        <v>35</v>
      </c>
      <c r="E1" s="2"/>
      <c r="H1" s="2"/>
      <c r="J1" s="296" t="s">
        <v>56</v>
      </c>
    </row>
    <row r="2" spans="4:8" ht="13.5" thickBot="1">
      <c r="D2" s="1"/>
      <c r="E2" s="2"/>
      <c r="H2" s="2"/>
    </row>
    <row r="3" spans="4:10" ht="13.5" thickBot="1">
      <c r="D3" s="1"/>
      <c r="E3" s="374">
        <v>2015</v>
      </c>
      <c r="F3" s="375"/>
      <c r="G3" s="375"/>
      <c r="H3" s="375"/>
      <c r="I3" s="375"/>
      <c r="J3" s="376"/>
    </row>
    <row r="4" spans="1:10" ht="13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2"/>
      <c r="H4" s="361" t="s">
        <v>8</v>
      </c>
      <c r="I4" s="362"/>
      <c r="J4" s="363"/>
    </row>
    <row r="5" spans="1:10" ht="13.5" thickBot="1">
      <c r="A5" s="365"/>
      <c r="B5" s="367"/>
      <c r="C5" s="369"/>
      <c r="D5" s="371"/>
      <c r="E5" s="108" t="s">
        <v>9</v>
      </c>
      <c r="F5" s="109" t="s">
        <v>10</v>
      </c>
      <c r="G5" s="309" t="s">
        <v>11</v>
      </c>
      <c r="H5" s="108" t="s">
        <v>9</v>
      </c>
      <c r="I5" s="109" t="s">
        <v>10</v>
      </c>
      <c r="J5" s="110" t="s">
        <v>11</v>
      </c>
    </row>
    <row r="6" spans="1:10" ht="12.75">
      <c r="A6" s="3">
        <v>1</v>
      </c>
      <c r="B6" s="4" t="s">
        <v>16</v>
      </c>
      <c r="C6" s="5" t="s">
        <v>5</v>
      </c>
      <c r="D6" s="6"/>
      <c r="E6" s="7">
        <v>55000</v>
      </c>
      <c r="F6" s="122">
        <v>54988</v>
      </c>
      <c r="G6" s="178">
        <v>54987.2</v>
      </c>
      <c r="H6" s="7">
        <v>242000</v>
      </c>
      <c r="I6" s="122">
        <v>185000</v>
      </c>
      <c r="J6" s="297">
        <v>185000</v>
      </c>
    </row>
    <row r="7" spans="1:10" ht="12.75">
      <c r="A7" s="8">
        <v>2</v>
      </c>
      <c r="B7" s="9" t="s">
        <v>14</v>
      </c>
      <c r="C7" s="10" t="s">
        <v>5</v>
      </c>
      <c r="D7" s="11"/>
      <c r="E7" s="12">
        <v>27000</v>
      </c>
      <c r="F7" s="112">
        <v>9557</v>
      </c>
      <c r="G7" s="179">
        <v>9556.34</v>
      </c>
      <c r="H7" s="12">
        <v>23000</v>
      </c>
      <c r="I7" s="112">
        <v>22854</v>
      </c>
      <c r="J7" s="298">
        <v>22853.3</v>
      </c>
    </row>
    <row r="8" spans="1:10" ht="12.75">
      <c r="A8" s="8">
        <v>3</v>
      </c>
      <c r="B8" s="9" t="s">
        <v>15</v>
      </c>
      <c r="C8" s="10" t="s">
        <v>5</v>
      </c>
      <c r="D8" s="11"/>
      <c r="E8" s="12">
        <v>0</v>
      </c>
      <c r="F8" s="112"/>
      <c r="G8" s="179"/>
      <c r="H8" s="12">
        <v>0</v>
      </c>
      <c r="I8" s="112"/>
      <c r="J8" s="298"/>
    </row>
    <row r="9" spans="1:10" ht="12.75">
      <c r="A9" s="8">
        <v>4</v>
      </c>
      <c r="B9" s="9" t="s">
        <v>13</v>
      </c>
      <c r="C9" s="10" t="s">
        <v>5</v>
      </c>
      <c r="D9" s="11"/>
      <c r="E9" s="12">
        <v>0</v>
      </c>
      <c r="F9" s="112"/>
      <c r="G9" s="179"/>
      <c r="H9" s="12">
        <v>25000</v>
      </c>
      <c r="I9" s="112">
        <v>10152</v>
      </c>
      <c r="J9" s="298">
        <v>9593.7</v>
      </c>
    </row>
    <row r="10" spans="1:10" ht="24.75" customHeight="1">
      <c r="A10" s="8">
        <v>5</v>
      </c>
      <c r="B10" s="335" t="s">
        <v>52</v>
      </c>
      <c r="C10" s="10" t="s">
        <v>5</v>
      </c>
      <c r="D10" s="11"/>
      <c r="E10" s="12">
        <v>5000</v>
      </c>
      <c r="F10" s="112">
        <v>2069</v>
      </c>
      <c r="G10" s="179">
        <v>2069</v>
      </c>
      <c r="H10" s="12">
        <v>2000</v>
      </c>
      <c r="I10" s="112">
        <v>2000</v>
      </c>
      <c r="J10" s="298">
        <v>2000</v>
      </c>
    </row>
    <row r="11" spans="1:10" ht="26.25" customHeight="1" thickBot="1">
      <c r="A11" s="13">
        <v>6</v>
      </c>
      <c r="B11" s="335" t="s">
        <v>53</v>
      </c>
      <c r="C11" s="14" t="s">
        <v>5</v>
      </c>
      <c r="D11" s="15"/>
      <c r="E11" s="16">
        <v>2000</v>
      </c>
      <c r="F11" s="126">
        <v>294</v>
      </c>
      <c r="G11" s="180">
        <v>294</v>
      </c>
      <c r="H11" s="16">
        <v>2000</v>
      </c>
      <c r="I11" s="126">
        <v>0</v>
      </c>
      <c r="J11" s="299">
        <v>0</v>
      </c>
    </row>
    <row r="12" spans="1:10" ht="12.75">
      <c r="A12" s="17"/>
      <c r="B12" s="18" t="s">
        <v>18</v>
      </c>
      <c r="C12" s="19" t="s">
        <v>23</v>
      </c>
      <c r="D12" s="20" t="s">
        <v>22</v>
      </c>
      <c r="E12" s="22">
        <f aca="true" t="shared" si="0" ref="E12:J12">SUM(E13:E14)</f>
        <v>2768000</v>
      </c>
      <c r="F12" s="128">
        <f t="shared" si="0"/>
        <v>1599489</v>
      </c>
      <c r="G12" s="181">
        <f t="shared" si="0"/>
        <v>1599489</v>
      </c>
      <c r="H12" s="22">
        <f t="shared" si="0"/>
        <v>1177000</v>
      </c>
      <c r="I12" s="128">
        <f t="shared" si="0"/>
        <v>1143135</v>
      </c>
      <c r="J12" s="129">
        <f t="shared" si="0"/>
        <v>1143134.45</v>
      </c>
    </row>
    <row r="13" spans="1:10" ht="12.75">
      <c r="A13" s="23"/>
      <c r="B13" s="24"/>
      <c r="C13" s="25" t="s">
        <v>36</v>
      </c>
      <c r="D13" s="26" t="s">
        <v>20</v>
      </c>
      <c r="E13" s="27">
        <f aca="true" t="shared" si="1" ref="E13:G14">SUM(E17)</f>
        <v>20000</v>
      </c>
      <c r="F13" s="114">
        <f t="shared" si="1"/>
        <v>18244</v>
      </c>
      <c r="G13" s="189">
        <f t="shared" si="1"/>
        <v>18244</v>
      </c>
      <c r="H13" s="204">
        <f>SUM(H15,H17)</f>
        <v>45000</v>
      </c>
      <c r="I13" s="115">
        <f>SUM(I15,I17)</f>
        <v>11141</v>
      </c>
      <c r="J13" s="124">
        <f>SUM(J15,J17)</f>
        <v>11140.45</v>
      </c>
    </row>
    <row r="14" spans="1:10" ht="13.5" thickBot="1">
      <c r="A14" s="23"/>
      <c r="B14" s="24"/>
      <c r="C14" s="28" t="s">
        <v>37</v>
      </c>
      <c r="D14" s="29" t="s">
        <v>21</v>
      </c>
      <c r="E14" s="30">
        <f t="shared" si="1"/>
        <v>2748000</v>
      </c>
      <c r="F14" s="130">
        <f t="shared" si="1"/>
        <v>1581245</v>
      </c>
      <c r="G14" s="310">
        <f t="shared" si="1"/>
        <v>1581245</v>
      </c>
      <c r="H14" s="31">
        <f>H18</f>
        <v>1132000</v>
      </c>
      <c r="I14" s="131">
        <f>I18</f>
        <v>1131994</v>
      </c>
      <c r="J14" s="132">
        <f>J18</f>
        <v>1131994</v>
      </c>
    </row>
    <row r="15" spans="1:10" ht="13.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84">
        <v>0</v>
      </c>
      <c r="H15" s="133">
        <v>5000</v>
      </c>
      <c r="I15" s="134">
        <v>1924</v>
      </c>
      <c r="J15" s="300">
        <v>1923.45</v>
      </c>
    </row>
    <row r="16" spans="1:10" ht="12.75">
      <c r="A16" s="8"/>
      <c r="B16" s="36"/>
      <c r="C16" s="37" t="s">
        <v>19</v>
      </c>
      <c r="D16" s="38" t="s">
        <v>22</v>
      </c>
      <c r="E16" s="138">
        <f aca="true" t="shared" si="2" ref="E16:J16">SUM(E17:E18)</f>
        <v>2768000</v>
      </c>
      <c r="F16" s="139">
        <f t="shared" si="2"/>
        <v>1599489</v>
      </c>
      <c r="G16" s="185">
        <f t="shared" si="2"/>
        <v>1599489</v>
      </c>
      <c r="H16" s="138">
        <f t="shared" si="2"/>
        <v>1172000</v>
      </c>
      <c r="I16" s="139">
        <f t="shared" si="2"/>
        <v>1141211</v>
      </c>
      <c r="J16" s="140">
        <f t="shared" si="2"/>
        <v>1141211</v>
      </c>
    </row>
    <row r="17" spans="1:10" ht="12.75">
      <c r="A17" s="8"/>
      <c r="B17" s="39"/>
      <c r="C17" s="40" t="s">
        <v>36</v>
      </c>
      <c r="D17" s="41" t="s">
        <v>20</v>
      </c>
      <c r="E17" s="42">
        <v>20000</v>
      </c>
      <c r="F17" s="116">
        <v>18244</v>
      </c>
      <c r="G17" s="186">
        <v>18244</v>
      </c>
      <c r="H17" s="42">
        <v>40000</v>
      </c>
      <c r="I17" s="116">
        <v>9217</v>
      </c>
      <c r="J17" s="301">
        <v>9217</v>
      </c>
    </row>
    <row r="18" spans="1:10" ht="13.5" thickBot="1">
      <c r="A18" s="43"/>
      <c r="B18" s="44"/>
      <c r="C18" s="45" t="s">
        <v>37</v>
      </c>
      <c r="D18" s="46" t="s">
        <v>21</v>
      </c>
      <c r="E18" s="47">
        <v>2748000</v>
      </c>
      <c r="F18" s="141">
        <v>1581245</v>
      </c>
      <c r="G18" s="187">
        <v>1581245</v>
      </c>
      <c r="H18" s="47">
        <v>1132000</v>
      </c>
      <c r="I18" s="141">
        <v>1131994</v>
      </c>
      <c r="J18" s="302">
        <v>1131994</v>
      </c>
    </row>
    <row r="19" spans="1:10" ht="12.75">
      <c r="A19" s="48"/>
      <c r="B19" s="49" t="s">
        <v>24</v>
      </c>
      <c r="C19" s="50" t="s">
        <v>23</v>
      </c>
      <c r="D19" s="20" t="s">
        <v>22</v>
      </c>
      <c r="E19" s="21">
        <f aca="true" t="shared" si="3" ref="E19:J19">SUM(E20:E21)</f>
        <v>114000</v>
      </c>
      <c r="F19" s="136">
        <f t="shared" si="3"/>
        <v>24709</v>
      </c>
      <c r="G19" s="188">
        <f t="shared" si="3"/>
        <v>24709</v>
      </c>
      <c r="H19" s="21">
        <f t="shared" si="3"/>
        <v>360000</v>
      </c>
      <c r="I19" s="136">
        <f t="shared" si="3"/>
        <v>39325</v>
      </c>
      <c r="J19" s="137">
        <f t="shared" si="3"/>
        <v>39325</v>
      </c>
    </row>
    <row r="20" spans="1:10" ht="12.75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4" ref="F20:J21">SUM(F23,F26,F29,F32)</f>
        <v>0</v>
      </c>
      <c r="G20" s="189">
        <f t="shared" si="4"/>
        <v>0</v>
      </c>
      <c r="H20" s="27">
        <f t="shared" si="4"/>
        <v>118000</v>
      </c>
      <c r="I20" s="114">
        <f t="shared" si="4"/>
        <v>36855</v>
      </c>
      <c r="J20" s="125">
        <f t="shared" si="4"/>
        <v>36855</v>
      </c>
    </row>
    <row r="21" spans="1:10" ht="13.5" thickBot="1">
      <c r="A21" s="13"/>
      <c r="B21" s="54"/>
      <c r="C21" s="55" t="s">
        <v>26</v>
      </c>
      <c r="D21" s="56" t="s">
        <v>21</v>
      </c>
      <c r="E21" s="57">
        <f>SUM(E24,E27,E30,E33)</f>
        <v>114000</v>
      </c>
      <c r="F21" s="143">
        <f t="shared" si="4"/>
        <v>24709</v>
      </c>
      <c r="G21" s="190">
        <f t="shared" si="4"/>
        <v>24709</v>
      </c>
      <c r="H21" s="57">
        <f t="shared" si="4"/>
        <v>242000</v>
      </c>
      <c r="I21" s="143">
        <f t="shared" si="4"/>
        <v>2470</v>
      </c>
      <c r="J21" s="144">
        <f t="shared" si="4"/>
        <v>2470</v>
      </c>
    </row>
    <row r="22" spans="1:10" ht="12.75">
      <c r="A22" s="58"/>
      <c r="B22" s="59"/>
      <c r="C22" s="60" t="s">
        <v>41</v>
      </c>
      <c r="D22" s="61" t="s">
        <v>22</v>
      </c>
      <c r="E22" s="62">
        <f>SUM(E23:E24)</f>
        <v>114000</v>
      </c>
      <c r="F22" s="148">
        <v>0</v>
      </c>
      <c r="G22" s="311">
        <v>0</v>
      </c>
      <c r="H22" s="62">
        <f>SUM(H23:H24)</f>
        <v>279000</v>
      </c>
      <c r="I22" s="148">
        <f>SUM(I23:I24)</f>
        <v>34512</v>
      </c>
      <c r="J22" s="303">
        <f>SUM(J23:J24)</f>
        <v>34512</v>
      </c>
    </row>
    <row r="23" spans="1:10" ht="12.75">
      <c r="A23" s="8"/>
      <c r="B23" s="63"/>
      <c r="C23" s="64" t="s">
        <v>25</v>
      </c>
      <c r="D23" s="41" t="s">
        <v>20</v>
      </c>
      <c r="E23" s="65">
        <v>0</v>
      </c>
      <c r="F23" s="118"/>
      <c r="G23" s="206"/>
      <c r="H23" s="65">
        <v>93000</v>
      </c>
      <c r="I23" s="118">
        <v>34512</v>
      </c>
      <c r="J23" s="206">
        <v>34512</v>
      </c>
    </row>
    <row r="24" spans="1:10" ht="13.5" thickBot="1">
      <c r="A24" s="43"/>
      <c r="B24" s="66"/>
      <c r="C24" s="67" t="s">
        <v>26</v>
      </c>
      <c r="D24" s="46" t="s">
        <v>21</v>
      </c>
      <c r="E24" s="80">
        <v>114000</v>
      </c>
      <c r="F24" s="150">
        <v>24709</v>
      </c>
      <c r="G24" s="219">
        <v>24709</v>
      </c>
      <c r="H24" s="80">
        <v>186000</v>
      </c>
      <c r="I24" s="150">
        <v>0</v>
      </c>
      <c r="J24" s="219"/>
    </row>
    <row r="25" spans="1:10" ht="12.7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312">
        <v>0</v>
      </c>
      <c r="H25" s="317">
        <f>SUM(H26:H27)</f>
        <v>17000</v>
      </c>
      <c r="I25" s="320">
        <v>0</v>
      </c>
      <c r="J25" s="321">
        <v>0</v>
      </c>
    </row>
    <row r="26" spans="1:10" ht="12.75">
      <c r="A26" s="8"/>
      <c r="B26" s="63"/>
      <c r="C26" s="64" t="s">
        <v>25</v>
      </c>
      <c r="D26" s="41" t="s">
        <v>20</v>
      </c>
      <c r="E26" s="65">
        <v>0</v>
      </c>
      <c r="F26" s="118"/>
      <c r="G26" s="206"/>
      <c r="H26" s="325">
        <v>7000</v>
      </c>
      <c r="I26" s="118">
        <v>599</v>
      </c>
      <c r="J26" s="206">
        <v>599</v>
      </c>
    </row>
    <row r="27" spans="1:10" ht="13.5" thickBot="1">
      <c r="A27" s="13"/>
      <c r="B27" s="54"/>
      <c r="C27" s="67" t="s">
        <v>26</v>
      </c>
      <c r="D27" s="73" t="s">
        <v>21</v>
      </c>
      <c r="E27" s="68">
        <v>0</v>
      </c>
      <c r="F27" s="150"/>
      <c r="G27" s="219"/>
      <c r="H27" s="326">
        <v>10000</v>
      </c>
      <c r="I27" s="150">
        <v>66</v>
      </c>
      <c r="J27" s="219">
        <v>66</v>
      </c>
    </row>
    <row r="28" spans="1:10" ht="12.75">
      <c r="A28" s="74"/>
      <c r="B28" s="75"/>
      <c r="C28" s="76" t="s">
        <v>43</v>
      </c>
      <c r="D28" s="77" t="s">
        <v>22</v>
      </c>
      <c r="E28" s="78">
        <v>0</v>
      </c>
      <c r="F28" s="157">
        <v>0</v>
      </c>
      <c r="G28" s="77">
        <v>0</v>
      </c>
      <c r="H28" s="331">
        <f>SUM(H29:H30)</f>
        <v>30000</v>
      </c>
      <c r="I28" s="329">
        <v>0</v>
      </c>
      <c r="J28" s="330">
        <v>0</v>
      </c>
    </row>
    <row r="29" spans="1:10" ht="12.75">
      <c r="A29" s="8"/>
      <c r="B29" s="63"/>
      <c r="C29" s="64" t="s">
        <v>25</v>
      </c>
      <c r="D29" s="41" t="s">
        <v>20</v>
      </c>
      <c r="E29" s="65">
        <v>0</v>
      </c>
      <c r="F29" s="118"/>
      <c r="G29" s="206"/>
      <c r="H29" s="325">
        <v>5000</v>
      </c>
      <c r="I29" s="118">
        <v>1744</v>
      </c>
      <c r="J29" s="322">
        <v>1744</v>
      </c>
    </row>
    <row r="30" spans="1:10" ht="13.5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219"/>
      <c r="H30" s="328">
        <v>25000</v>
      </c>
      <c r="I30" s="152">
        <v>1047</v>
      </c>
      <c r="J30" s="332">
        <v>1047</v>
      </c>
    </row>
    <row r="31" spans="1:10" ht="12.75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313">
        <v>0</v>
      </c>
      <c r="H31" s="318">
        <f>SUM(H32:H33)</f>
        <v>34000</v>
      </c>
      <c r="I31" s="324">
        <v>0</v>
      </c>
      <c r="J31" s="319">
        <v>0</v>
      </c>
    </row>
    <row r="32" spans="1:10" ht="12.75">
      <c r="A32" s="8"/>
      <c r="B32" s="63"/>
      <c r="C32" s="64" t="s">
        <v>25</v>
      </c>
      <c r="D32" s="41" t="s">
        <v>20</v>
      </c>
      <c r="E32" s="85">
        <v>0</v>
      </c>
      <c r="F32" s="118"/>
      <c r="G32" s="206"/>
      <c r="H32" s="325">
        <v>13000</v>
      </c>
      <c r="I32" s="118">
        <v>0</v>
      </c>
      <c r="J32" s="322"/>
    </row>
    <row r="33" spans="1:10" ht="13.5" thickBot="1">
      <c r="A33" s="13"/>
      <c r="B33" s="54"/>
      <c r="C33" s="67" t="s">
        <v>26</v>
      </c>
      <c r="D33" s="73" t="s">
        <v>21</v>
      </c>
      <c r="E33" s="86">
        <v>0</v>
      </c>
      <c r="F33" s="150"/>
      <c r="G33" s="219"/>
      <c r="H33" s="326">
        <v>21000</v>
      </c>
      <c r="I33" s="150">
        <v>1357</v>
      </c>
      <c r="J33" s="323">
        <v>1357</v>
      </c>
    </row>
    <row r="34" spans="1:10" ht="13.5" thickBot="1">
      <c r="A34" s="17"/>
      <c r="B34" s="87" t="s">
        <v>27</v>
      </c>
      <c r="C34" s="88" t="s">
        <v>23</v>
      </c>
      <c r="D34" s="89"/>
      <c r="E34" s="160">
        <f aca="true" t="shared" si="5" ref="E34:J34">SUM(E35:E36)</f>
        <v>58000</v>
      </c>
      <c r="F34" s="161">
        <f t="shared" si="5"/>
        <v>33051</v>
      </c>
      <c r="G34" s="197">
        <f t="shared" si="5"/>
        <v>33050.03</v>
      </c>
      <c r="H34" s="333">
        <f t="shared" si="5"/>
        <v>32000</v>
      </c>
      <c r="I34" s="327">
        <f t="shared" si="5"/>
        <v>31993</v>
      </c>
      <c r="J34" s="334">
        <f t="shared" si="5"/>
        <v>31993</v>
      </c>
    </row>
    <row r="35" spans="1:10" ht="13.5" thickBot="1">
      <c r="A35" s="8"/>
      <c r="B35" s="90"/>
      <c r="C35" s="91" t="s">
        <v>5</v>
      </c>
      <c r="D35" s="92" t="s">
        <v>17</v>
      </c>
      <c r="E35" s="133">
        <v>35000</v>
      </c>
      <c r="F35" s="134">
        <v>24983</v>
      </c>
      <c r="G35" s="184">
        <v>24982.03</v>
      </c>
      <c r="H35" s="133">
        <v>0</v>
      </c>
      <c r="I35" s="134">
        <v>0</v>
      </c>
      <c r="J35" s="300">
        <v>0</v>
      </c>
    </row>
    <row r="36" spans="1:10" ht="12.75">
      <c r="A36" s="8"/>
      <c r="B36" s="90"/>
      <c r="C36" s="93" t="s">
        <v>41</v>
      </c>
      <c r="D36" s="61" t="s">
        <v>0</v>
      </c>
      <c r="E36" s="62">
        <f aca="true" t="shared" si="6" ref="E36:J36">SUM(E37:E39)</f>
        <v>23000</v>
      </c>
      <c r="F36" s="148">
        <f t="shared" si="6"/>
        <v>8068</v>
      </c>
      <c r="G36" s="198">
        <f t="shared" si="6"/>
        <v>8068</v>
      </c>
      <c r="H36" s="62">
        <f t="shared" si="6"/>
        <v>32000</v>
      </c>
      <c r="I36" s="148">
        <f t="shared" si="6"/>
        <v>31993</v>
      </c>
      <c r="J36" s="303">
        <f t="shared" si="6"/>
        <v>31993</v>
      </c>
    </row>
    <row r="37" spans="1:10" ht="12.75">
      <c r="A37" s="8"/>
      <c r="B37" s="90"/>
      <c r="C37" s="94"/>
      <c r="D37" s="95" t="s">
        <v>28</v>
      </c>
      <c r="E37" s="65">
        <v>7000</v>
      </c>
      <c r="F37" s="118">
        <v>3068</v>
      </c>
      <c r="G37" s="96">
        <v>3068</v>
      </c>
      <c r="H37" s="65">
        <v>0</v>
      </c>
      <c r="I37" s="118"/>
      <c r="J37" s="304"/>
    </row>
    <row r="38" spans="1:10" ht="12.75">
      <c r="A38" s="8"/>
      <c r="B38" s="90"/>
      <c r="C38" s="94"/>
      <c r="D38" s="96" t="s">
        <v>29</v>
      </c>
      <c r="E38" s="65">
        <v>0</v>
      </c>
      <c r="F38" s="118">
        <v>0</v>
      </c>
      <c r="G38" s="96">
        <v>0</v>
      </c>
      <c r="H38" s="65">
        <v>19000</v>
      </c>
      <c r="I38" s="118">
        <v>19000</v>
      </c>
      <c r="J38" s="304">
        <v>19000</v>
      </c>
    </row>
    <row r="39" spans="1:10" ht="13.5" thickBot="1">
      <c r="A39" s="8"/>
      <c r="B39" s="90"/>
      <c r="C39" s="97"/>
      <c r="D39" s="98" t="s">
        <v>30</v>
      </c>
      <c r="E39" s="80">
        <v>16000</v>
      </c>
      <c r="F39" s="150">
        <v>5000</v>
      </c>
      <c r="G39" s="98">
        <v>5000</v>
      </c>
      <c r="H39" s="80">
        <v>13000</v>
      </c>
      <c r="I39" s="150">
        <v>12993</v>
      </c>
      <c r="J39" s="305">
        <v>12993</v>
      </c>
    </row>
    <row r="40" spans="1:10" ht="13.5" hidden="1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314"/>
      <c r="H40" s="164">
        <v>0</v>
      </c>
      <c r="I40" s="165">
        <v>0</v>
      </c>
      <c r="J40" s="306">
        <v>0</v>
      </c>
    </row>
    <row r="41" spans="1:10" ht="13.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315">
        <v>0</v>
      </c>
      <c r="H41" s="103">
        <v>324000</v>
      </c>
      <c r="I41" s="167">
        <v>0</v>
      </c>
      <c r="J41" s="307">
        <v>0</v>
      </c>
    </row>
    <row r="42" spans="1:10" ht="13.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316">
        <v>0</v>
      </c>
      <c r="H42" s="169">
        <v>240000</v>
      </c>
      <c r="I42" s="170">
        <v>121996</v>
      </c>
      <c r="J42" s="308">
        <v>121996</v>
      </c>
    </row>
    <row r="43" spans="4:10" ht="13.5" thickBot="1">
      <c r="D43" s="104" t="s">
        <v>3</v>
      </c>
      <c r="E43" s="175">
        <f>SUM(E6:E11,E15,E35)</f>
        <v>124000</v>
      </c>
      <c r="F43" s="175">
        <f>SUM(F6:F11,F15,F35)</f>
        <v>91891</v>
      </c>
      <c r="G43" s="175">
        <f>SUM(G6:G11,G15,G35)</f>
        <v>91888.56999999999</v>
      </c>
      <c r="H43" s="175">
        <f>SUM(H6:H11,H15,H35,H40)</f>
        <v>299000</v>
      </c>
      <c r="I43" s="176">
        <f>SUM(I6:I11,I15,I35)</f>
        <v>221930</v>
      </c>
      <c r="J43" s="176">
        <f>SUM(J6:J11,J15,J35)</f>
        <v>221370.45</v>
      </c>
    </row>
    <row r="44" spans="4:10" ht="13.5" thickBot="1">
      <c r="D44" s="105" t="s">
        <v>2</v>
      </c>
      <c r="E44" s="172">
        <f aca="true" t="shared" si="7" ref="E44:J44">SUM(E16,E19,E36,E41:E42)</f>
        <v>2905000</v>
      </c>
      <c r="F44" s="173">
        <f t="shared" si="7"/>
        <v>1632266</v>
      </c>
      <c r="G44" s="203">
        <f t="shared" si="7"/>
        <v>1632266</v>
      </c>
      <c r="H44" s="172">
        <f t="shared" si="7"/>
        <v>2128000</v>
      </c>
      <c r="I44" s="173">
        <f t="shared" si="7"/>
        <v>1334525</v>
      </c>
      <c r="J44" s="174">
        <f t="shared" si="7"/>
        <v>1334525</v>
      </c>
    </row>
    <row r="45" spans="4:10" ht="16.5" thickBot="1">
      <c r="D45" s="106" t="s">
        <v>1</v>
      </c>
      <c r="E45" s="111">
        <f aca="true" t="shared" si="8" ref="E45:J45">SUM(E43:E44)</f>
        <v>3029000</v>
      </c>
      <c r="F45" s="111">
        <f t="shared" si="8"/>
        <v>1724157</v>
      </c>
      <c r="G45" s="111">
        <f t="shared" si="8"/>
        <v>1724154.57</v>
      </c>
      <c r="H45" s="111">
        <f t="shared" si="8"/>
        <v>2427000</v>
      </c>
      <c r="I45" s="111">
        <f t="shared" si="8"/>
        <v>1556455</v>
      </c>
      <c r="J45" s="111">
        <f t="shared" si="8"/>
        <v>1555895.45</v>
      </c>
    </row>
  </sheetData>
  <sheetProtection/>
  <mergeCells count="10">
    <mergeCell ref="A40:B40"/>
    <mergeCell ref="A41:B41"/>
    <mergeCell ref="A42:B42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421875" style="0" bestFit="1" customWidth="1"/>
    <col min="7" max="7" width="12.8515625" style="0" bestFit="1" customWidth="1"/>
    <col min="8" max="8" width="11.57421875" style="0" bestFit="1" customWidth="1"/>
    <col min="9" max="9" width="11.421875" style="0" bestFit="1" customWidth="1"/>
    <col min="10" max="10" width="12.8515625" style="0" bestFit="1" customWidth="1"/>
  </cols>
  <sheetData>
    <row r="1" spans="4:10" ht="18">
      <c r="D1" s="295" t="s">
        <v>35</v>
      </c>
      <c r="E1" s="2"/>
      <c r="H1" s="2"/>
      <c r="J1" s="296" t="s">
        <v>57</v>
      </c>
    </row>
    <row r="2" spans="4:8" ht="13.5" thickBot="1">
      <c r="D2" s="1"/>
      <c r="E2" s="2"/>
      <c r="H2" s="2"/>
    </row>
    <row r="3" spans="4:10" ht="13.5" thickBot="1">
      <c r="D3" s="1"/>
      <c r="E3" s="374">
        <v>2015</v>
      </c>
      <c r="F3" s="375"/>
      <c r="G3" s="375"/>
      <c r="H3" s="375"/>
      <c r="I3" s="375"/>
      <c r="J3" s="376"/>
    </row>
    <row r="4" spans="1:10" ht="13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2"/>
      <c r="H4" s="361" t="s">
        <v>8</v>
      </c>
      <c r="I4" s="362"/>
      <c r="J4" s="363"/>
    </row>
    <row r="5" spans="1:10" ht="13.5" thickBot="1">
      <c r="A5" s="365"/>
      <c r="B5" s="367"/>
      <c r="C5" s="369"/>
      <c r="D5" s="371"/>
      <c r="E5" s="108" t="s">
        <v>9</v>
      </c>
      <c r="F5" s="109" t="s">
        <v>10</v>
      </c>
      <c r="G5" s="309" t="s">
        <v>11</v>
      </c>
      <c r="H5" s="108" t="s">
        <v>9</v>
      </c>
      <c r="I5" s="109" t="s">
        <v>10</v>
      </c>
      <c r="J5" s="110" t="s">
        <v>11</v>
      </c>
    </row>
    <row r="6" spans="1:10" ht="12.75">
      <c r="A6" s="3">
        <v>1</v>
      </c>
      <c r="B6" s="4" t="s">
        <v>16</v>
      </c>
      <c r="C6" s="5" t="s">
        <v>5</v>
      </c>
      <c r="D6" s="6"/>
      <c r="E6" s="7">
        <v>245000</v>
      </c>
      <c r="F6" s="122">
        <v>54988</v>
      </c>
      <c r="G6" s="178">
        <v>54988</v>
      </c>
      <c r="H6" s="7">
        <v>242000</v>
      </c>
      <c r="I6" s="122">
        <v>185000</v>
      </c>
      <c r="J6" s="297">
        <v>185000</v>
      </c>
    </row>
    <row r="7" spans="1:10" ht="12.75">
      <c r="A7" s="8">
        <v>2</v>
      </c>
      <c r="B7" s="9" t="s">
        <v>14</v>
      </c>
      <c r="C7" s="10" t="s">
        <v>5</v>
      </c>
      <c r="D7" s="11"/>
      <c r="E7" s="12">
        <v>27000</v>
      </c>
      <c r="F7" s="112">
        <v>9794</v>
      </c>
      <c r="G7" s="179">
        <v>9794</v>
      </c>
      <c r="H7" s="12">
        <v>68000</v>
      </c>
      <c r="I7" s="112">
        <v>22854</v>
      </c>
      <c r="J7" s="298">
        <v>22853.3</v>
      </c>
    </row>
    <row r="8" spans="1:10" ht="12.75">
      <c r="A8" s="8">
        <v>3</v>
      </c>
      <c r="B8" s="9" t="s">
        <v>15</v>
      </c>
      <c r="C8" s="10" t="s">
        <v>5</v>
      </c>
      <c r="D8" s="11"/>
      <c r="E8" s="12">
        <v>0</v>
      </c>
      <c r="F8" s="112"/>
      <c r="G8" s="179"/>
      <c r="H8" s="12">
        <v>0</v>
      </c>
      <c r="I8" s="112"/>
      <c r="J8" s="298"/>
    </row>
    <row r="9" spans="1:10" ht="12.75">
      <c r="A9" s="8">
        <v>4</v>
      </c>
      <c r="B9" s="9" t="s">
        <v>13</v>
      </c>
      <c r="C9" s="10" t="s">
        <v>5</v>
      </c>
      <c r="D9" s="11"/>
      <c r="E9" s="12">
        <v>0</v>
      </c>
      <c r="F9" s="112"/>
      <c r="G9" s="179"/>
      <c r="H9" s="12">
        <v>25000</v>
      </c>
      <c r="I9" s="112">
        <v>13807</v>
      </c>
      <c r="J9" s="298">
        <v>13807</v>
      </c>
    </row>
    <row r="10" spans="1:10" ht="24.75" customHeight="1">
      <c r="A10" s="8">
        <v>5</v>
      </c>
      <c r="B10" s="335" t="s">
        <v>52</v>
      </c>
      <c r="C10" s="10" t="s">
        <v>5</v>
      </c>
      <c r="D10" s="11"/>
      <c r="E10" s="12">
        <v>5000</v>
      </c>
      <c r="F10" s="112">
        <v>2069</v>
      </c>
      <c r="G10" s="179">
        <v>2069</v>
      </c>
      <c r="H10" s="12">
        <v>2000</v>
      </c>
      <c r="I10" s="112">
        <v>2000</v>
      </c>
      <c r="J10" s="298">
        <v>2000</v>
      </c>
    </row>
    <row r="11" spans="1:10" ht="26.25" customHeight="1" thickBot="1">
      <c r="A11" s="13">
        <v>6</v>
      </c>
      <c r="B11" s="335" t="s">
        <v>53</v>
      </c>
      <c r="C11" s="14" t="s">
        <v>5</v>
      </c>
      <c r="D11" s="15"/>
      <c r="E11" s="16">
        <v>2000</v>
      </c>
      <c r="F11" s="126">
        <v>294</v>
      </c>
      <c r="G11" s="180">
        <v>294</v>
      </c>
      <c r="H11" s="16">
        <v>2000</v>
      </c>
      <c r="I11" s="126">
        <v>0</v>
      </c>
      <c r="J11" s="299">
        <v>0</v>
      </c>
    </row>
    <row r="12" spans="1:10" ht="12.75">
      <c r="A12" s="17"/>
      <c r="B12" s="18" t="s">
        <v>18</v>
      </c>
      <c r="C12" s="19" t="s">
        <v>23</v>
      </c>
      <c r="D12" s="20" t="s">
        <v>22</v>
      </c>
      <c r="E12" s="22">
        <f aca="true" t="shared" si="0" ref="E12:J12">SUM(E13:E14)</f>
        <v>4524000</v>
      </c>
      <c r="F12" s="128">
        <f t="shared" si="0"/>
        <v>1618880</v>
      </c>
      <c r="G12" s="181">
        <f t="shared" si="0"/>
        <v>1618880</v>
      </c>
      <c r="H12" s="22">
        <f t="shared" si="0"/>
        <v>1177000</v>
      </c>
      <c r="I12" s="128">
        <f t="shared" si="0"/>
        <v>1148389</v>
      </c>
      <c r="J12" s="129">
        <f t="shared" si="0"/>
        <v>1148389</v>
      </c>
    </row>
    <row r="13" spans="1:10" ht="12.75">
      <c r="A13" s="23"/>
      <c r="B13" s="24"/>
      <c r="C13" s="25" t="s">
        <v>36</v>
      </c>
      <c r="D13" s="26" t="s">
        <v>20</v>
      </c>
      <c r="E13" s="27">
        <f aca="true" t="shared" si="1" ref="E13:G14">SUM(E17)</f>
        <v>20000</v>
      </c>
      <c r="F13" s="114">
        <f t="shared" si="1"/>
        <v>18244</v>
      </c>
      <c r="G13" s="189">
        <f t="shared" si="1"/>
        <v>18244</v>
      </c>
      <c r="H13" s="204">
        <f>SUM(H15,H17)</f>
        <v>45000</v>
      </c>
      <c r="I13" s="115">
        <f>SUM(I15,I17)</f>
        <v>16395</v>
      </c>
      <c r="J13" s="124">
        <f>SUM(J15,J17)</f>
        <v>16395</v>
      </c>
    </row>
    <row r="14" spans="1:10" ht="13.5" thickBot="1">
      <c r="A14" s="23"/>
      <c r="B14" s="24"/>
      <c r="C14" s="28" t="s">
        <v>37</v>
      </c>
      <c r="D14" s="29" t="s">
        <v>21</v>
      </c>
      <c r="E14" s="30">
        <f>SUM(E18)</f>
        <v>4504000</v>
      </c>
      <c r="F14" s="130">
        <f t="shared" si="1"/>
        <v>1600636</v>
      </c>
      <c r="G14" s="310">
        <f t="shared" si="1"/>
        <v>1600636</v>
      </c>
      <c r="H14" s="31">
        <f>H18</f>
        <v>1132000</v>
      </c>
      <c r="I14" s="131">
        <f>I18</f>
        <v>1131994</v>
      </c>
      <c r="J14" s="132">
        <f>J18</f>
        <v>1131994</v>
      </c>
    </row>
    <row r="15" spans="1:10" ht="13.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84">
        <v>0</v>
      </c>
      <c r="H15" s="133">
        <v>5000</v>
      </c>
      <c r="I15" s="134">
        <v>2444</v>
      </c>
      <c r="J15" s="300">
        <v>2444</v>
      </c>
    </row>
    <row r="16" spans="1:10" ht="12.75">
      <c r="A16" s="8"/>
      <c r="B16" s="36"/>
      <c r="C16" s="37" t="s">
        <v>19</v>
      </c>
      <c r="D16" s="38" t="s">
        <v>22</v>
      </c>
      <c r="E16" s="138">
        <f aca="true" t="shared" si="2" ref="E16:J16">SUM(E17:E18)</f>
        <v>4524000</v>
      </c>
      <c r="F16" s="139">
        <f t="shared" si="2"/>
        <v>1618880</v>
      </c>
      <c r="G16" s="185">
        <f t="shared" si="2"/>
        <v>1618880</v>
      </c>
      <c r="H16" s="138">
        <f t="shared" si="2"/>
        <v>1172000</v>
      </c>
      <c r="I16" s="139">
        <f t="shared" si="2"/>
        <v>1145945</v>
      </c>
      <c r="J16" s="140">
        <f t="shared" si="2"/>
        <v>1145945</v>
      </c>
    </row>
    <row r="17" spans="1:10" ht="12.75">
      <c r="A17" s="8"/>
      <c r="B17" s="39"/>
      <c r="C17" s="40" t="s">
        <v>36</v>
      </c>
      <c r="D17" s="41" t="s">
        <v>20</v>
      </c>
      <c r="E17" s="42">
        <v>20000</v>
      </c>
      <c r="F17" s="116">
        <v>18244</v>
      </c>
      <c r="G17" s="186">
        <v>18244</v>
      </c>
      <c r="H17" s="42">
        <v>40000</v>
      </c>
      <c r="I17" s="116">
        <v>13951</v>
      </c>
      <c r="J17" s="301">
        <v>13951</v>
      </c>
    </row>
    <row r="18" spans="1:10" ht="13.5" thickBot="1">
      <c r="A18" s="43"/>
      <c r="B18" s="44"/>
      <c r="C18" s="45" t="s">
        <v>37</v>
      </c>
      <c r="D18" s="46" t="s">
        <v>21</v>
      </c>
      <c r="E18" s="47">
        <v>4504000</v>
      </c>
      <c r="F18" s="141">
        <v>1600636</v>
      </c>
      <c r="G18" s="187">
        <v>1600636</v>
      </c>
      <c r="H18" s="47">
        <v>1132000</v>
      </c>
      <c r="I18" s="141">
        <v>1131994</v>
      </c>
      <c r="J18" s="302">
        <v>1131994</v>
      </c>
    </row>
    <row r="19" spans="1:10" ht="12.75">
      <c r="A19" s="48"/>
      <c r="B19" s="49" t="s">
        <v>24</v>
      </c>
      <c r="C19" s="50" t="s">
        <v>23</v>
      </c>
      <c r="D19" s="20" t="s">
        <v>22</v>
      </c>
      <c r="E19" s="21">
        <f aca="true" t="shared" si="3" ref="E19:J19">SUM(E20:E21)</f>
        <v>114000</v>
      </c>
      <c r="F19" s="136">
        <f t="shared" si="3"/>
        <v>27434</v>
      </c>
      <c r="G19" s="188">
        <f t="shared" si="3"/>
        <v>27434</v>
      </c>
      <c r="H19" s="21">
        <f t="shared" si="3"/>
        <v>360000</v>
      </c>
      <c r="I19" s="136">
        <f t="shared" si="3"/>
        <v>44466</v>
      </c>
      <c r="J19" s="137">
        <f t="shared" si="3"/>
        <v>44466</v>
      </c>
    </row>
    <row r="20" spans="1:10" ht="12.75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4" ref="F20:J21">SUM(F23,F26,F29,F32)</f>
        <v>0</v>
      </c>
      <c r="G20" s="189">
        <f t="shared" si="4"/>
        <v>0</v>
      </c>
      <c r="H20" s="27">
        <f t="shared" si="4"/>
        <v>118000</v>
      </c>
      <c r="I20" s="114">
        <f t="shared" si="4"/>
        <v>41996</v>
      </c>
      <c r="J20" s="125">
        <f t="shared" si="4"/>
        <v>41996</v>
      </c>
    </row>
    <row r="21" spans="1:10" ht="13.5" thickBot="1">
      <c r="A21" s="13"/>
      <c r="B21" s="54"/>
      <c r="C21" s="55" t="s">
        <v>26</v>
      </c>
      <c r="D21" s="56" t="s">
        <v>21</v>
      </c>
      <c r="E21" s="57">
        <f>SUM(E24,E27,E30,E33)</f>
        <v>114000</v>
      </c>
      <c r="F21" s="143">
        <f t="shared" si="4"/>
        <v>27434</v>
      </c>
      <c r="G21" s="190">
        <f t="shared" si="4"/>
        <v>27434</v>
      </c>
      <c r="H21" s="57">
        <f t="shared" si="4"/>
        <v>242000</v>
      </c>
      <c r="I21" s="143">
        <f t="shared" si="4"/>
        <v>2470</v>
      </c>
      <c r="J21" s="144">
        <f t="shared" si="4"/>
        <v>2470</v>
      </c>
    </row>
    <row r="22" spans="1:10" ht="12.75">
      <c r="A22" s="58"/>
      <c r="B22" s="59"/>
      <c r="C22" s="60" t="s">
        <v>41</v>
      </c>
      <c r="D22" s="61" t="s">
        <v>22</v>
      </c>
      <c r="E22" s="62">
        <f>SUM(E23:E24)</f>
        <v>114000</v>
      </c>
      <c r="F22" s="148">
        <v>0</v>
      </c>
      <c r="G22" s="311">
        <v>0</v>
      </c>
      <c r="H22" s="62">
        <f>SUM(H23:H24)</f>
        <v>279000</v>
      </c>
      <c r="I22" s="148">
        <f>SUM(I23:I24)</f>
        <v>39653</v>
      </c>
      <c r="J22" s="303">
        <f>SUM(J23:J24)</f>
        <v>39653</v>
      </c>
    </row>
    <row r="23" spans="1:10" ht="12.75">
      <c r="A23" s="8"/>
      <c r="B23" s="63"/>
      <c r="C23" s="64" t="s">
        <v>25</v>
      </c>
      <c r="D23" s="41" t="s">
        <v>20</v>
      </c>
      <c r="E23" s="65">
        <v>0</v>
      </c>
      <c r="F23" s="118"/>
      <c r="G23" s="206"/>
      <c r="H23" s="65">
        <v>93000</v>
      </c>
      <c r="I23" s="118">
        <v>39653</v>
      </c>
      <c r="J23" s="206">
        <v>39653</v>
      </c>
    </row>
    <row r="24" spans="1:10" ht="13.5" thickBot="1">
      <c r="A24" s="43"/>
      <c r="B24" s="66"/>
      <c r="C24" s="67" t="s">
        <v>26</v>
      </c>
      <c r="D24" s="46" t="s">
        <v>21</v>
      </c>
      <c r="E24" s="80">
        <v>114000</v>
      </c>
      <c r="F24" s="150">
        <v>27434</v>
      </c>
      <c r="G24" s="219">
        <v>27434</v>
      </c>
      <c r="H24" s="80">
        <v>186000</v>
      </c>
      <c r="I24" s="150">
        <v>0</v>
      </c>
      <c r="J24" s="219">
        <v>0</v>
      </c>
    </row>
    <row r="25" spans="1:10" ht="12.7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312">
        <v>0</v>
      </c>
      <c r="H25" s="317">
        <f>SUM(H26:H27)</f>
        <v>17000</v>
      </c>
      <c r="I25" s="320">
        <v>0</v>
      </c>
      <c r="J25" s="321">
        <v>0</v>
      </c>
    </row>
    <row r="26" spans="1:10" ht="12.75">
      <c r="A26" s="8"/>
      <c r="B26" s="63"/>
      <c r="C26" s="64" t="s">
        <v>25</v>
      </c>
      <c r="D26" s="41" t="s">
        <v>20</v>
      </c>
      <c r="E26" s="65">
        <v>0</v>
      </c>
      <c r="F26" s="118"/>
      <c r="G26" s="206"/>
      <c r="H26" s="325">
        <v>7000</v>
      </c>
      <c r="I26" s="118">
        <v>599</v>
      </c>
      <c r="J26" s="206">
        <v>599</v>
      </c>
    </row>
    <row r="27" spans="1:10" ht="13.5" thickBot="1">
      <c r="A27" s="13"/>
      <c r="B27" s="54"/>
      <c r="C27" s="67" t="s">
        <v>26</v>
      </c>
      <c r="D27" s="73" t="s">
        <v>21</v>
      </c>
      <c r="E27" s="68">
        <v>0</v>
      </c>
      <c r="F27" s="150"/>
      <c r="G27" s="219"/>
      <c r="H27" s="326">
        <v>10000</v>
      </c>
      <c r="I27" s="150">
        <v>66</v>
      </c>
      <c r="J27" s="219">
        <v>66</v>
      </c>
    </row>
    <row r="28" spans="1:10" ht="12.75">
      <c r="A28" s="74"/>
      <c r="B28" s="75"/>
      <c r="C28" s="76" t="s">
        <v>43</v>
      </c>
      <c r="D28" s="77" t="s">
        <v>22</v>
      </c>
      <c r="E28" s="78">
        <v>0</v>
      </c>
      <c r="F28" s="157">
        <v>0</v>
      </c>
      <c r="G28" s="77">
        <v>0</v>
      </c>
      <c r="H28" s="331">
        <f>SUM(H29:H30)</f>
        <v>30000</v>
      </c>
      <c r="I28" s="329">
        <v>0</v>
      </c>
      <c r="J28" s="330">
        <v>0</v>
      </c>
    </row>
    <row r="29" spans="1:10" ht="12.75">
      <c r="A29" s="8"/>
      <c r="B29" s="63"/>
      <c r="C29" s="64" t="s">
        <v>25</v>
      </c>
      <c r="D29" s="41" t="s">
        <v>20</v>
      </c>
      <c r="E29" s="65">
        <v>0</v>
      </c>
      <c r="F29" s="118"/>
      <c r="G29" s="206"/>
      <c r="H29" s="325">
        <v>5000</v>
      </c>
      <c r="I29" s="118">
        <v>1744</v>
      </c>
      <c r="J29" s="322">
        <v>1744</v>
      </c>
    </row>
    <row r="30" spans="1:10" ht="13.5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219"/>
      <c r="H30" s="328">
        <v>25000</v>
      </c>
      <c r="I30" s="152">
        <v>1047</v>
      </c>
      <c r="J30" s="332">
        <v>1047</v>
      </c>
    </row>
    <row r="31" spans="1:10" ht="12.75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313">
        <v>0</v>
      </c>
      <c r="H31" s="318">
        <f>SUM(H32:H33)</f>
        <v>34000</v>
      </c>
      <c r="I31" s="324">
        <v>0</v>
      </c>
      <c r="J31" s="319">
        <v>0</v>
      </c>
    </row>
    <row r="32" spans="1:10" ht="12.75">
      <c r="A32" s="8"/>
      <c r="B32" s="63"/>
      <c r="C32" s="64" t="s">
        <v>25</v>
      </c>
      <c r="D32" s="41" t="s">
        <v>20</v>
      </c>
      <c r="E32" s="85">
        <v>0</v>
      </c>
      <c r="F32" s="118"/>
      <c r="G32" s="206"/>
      <c r="H32" s="325">
        <v>13000</v>
      </c>
      <c r="I32" s="118">
        <v>0</v>
      </c>
      <c r="J32" s="322">
        <v>0</v>
      </c>
    </row>
    <row r="33" spans="1:10" ht="13.5" thickBot="1">
      <c r="A33" s="13"/>
      <c r="B33" s="54"/>
      <c r="C33" s="67" t="s">
        <v>26</v>
      </c>
      <c r="D33" s="73" t="s">
        <v>21</v>
      </c>
      <c r="E33" s="86">
        <v>0</v>
      </c>
      <c r="F33" s="150"/>
      <c r="G33" s="219"/>
      <c r="H33" s="326">
        <v>21000</v>
      </c>
      <c r="I33" s="150">
        <v>1357</v>
      </c>
      <c r="J33" s="323">
        <v>1357</v>
      </c>
    </row>
    <row r="34" spans="1:10" ht="13.5" thickBot="1">
      <c r="A34" s="17"/>
      <c r="B34" s="87" t="s">
        <v>27</v>
      </c>
      <c r="C34" s="88" t="s">
        <v>23</v>
      </c>
      <c r="D34" s="89"/>
      <c r="E34" s="160">
        <f aca="true" t="shared" si="5" ref="E34:J34">SUM(E35:E36)</f>
        <v>79000</v>
      </c>
      <c r="F34" s="161">
        <f t="shared" si="5"/>
        <v>33051</v>
      </c>
      <c r="G34" s="197">
        <f t="shared" si="5"/>
        <v>33051</v>
      </c>
      <c r="H34" s="333">
        <f t="shared" si="5"/>
        <v>32000</v>
      </c>
      <c r="I34" s="327">
        <f t="shared" si="5"/>
        <v>31993</v>
      </c>
      <c r="J34" s="334">
        <f t="shared" si="5"/>
        <v>31993</v>
      </c>
    </row>
    <row r="35" spans="1:10" ht="13.5" thickBot="1">
      <c r="A35" s="8"/>
      <c r="B35" s="90"/>
      <c r="C35" s="91" t="s">
        <v>5</v>
      </c>
      <c r="D35" s="92" t="s">
        <v>17</v>
      </c>
      <c r="E35" s="133">
        <v>56000</v>
      </c>
      <c r="F35" s="134">
        <v>24983</v>
      </c>
      <c r="G35" s="184">
        <v>24983</v>
      </c>
      <c r="H35" s="133">
        <v>0</v>
      </c>
      <c r="I35" s="134">
        <v>0</v>
      </c>
      <c r="J35" s="300">
        <v>0</v>
      </c>
    </row>
    <row r="36" spans="1:10" ht="12.75">
      <c r="A36" s="8"/>
      <c r="B36" s="90"/>
      <c r="C36" s="93" t="s">
        <v>41</v>
      </c>
      <c r="D36" s="61" t="s">
        <v>0</v>
      </c>
      <c r="E36" s="62">
        <f aca="true" t="shared" si="6" ref="E36:J36">SUM(E37:E39)</f>
        <v>23000</v>
      </c>
      <c r="F36" s="148">
        <f t="shared" si="6"/>
        <v>8068</v>
      </c>
      <c r="G36" s="198">
        <f t="shared" si="6"/>
        <v>8068</v>
      </c>
      <c r="H36" s="62">
        <f t="shared" si="6"/>
        <v>32000</v>
      </c>
      <c r="I36" s="148">
        <f t="shared" si="6"/>
        <v>31993</v>
      </c>
      <c r="J36" s="303">
        <f t="shared" si="6"/>
        <v>31993</v>
      </c>
    </row>
    <row r="37" spans="1:10" ht="12.75">
      <c r="A37" s="8"/>
      <c r="B37" s="90"/>
      <c r="C37" s="94"/>
      <c r="D37" s="95" t="s">
        <v>28</v>
      </c>
      <c r="E37" s="65">
        <v>7000</v>
      </c>
      <c r="F37" s="118">
        <v>3068</v>
      </c>
      <c r="G37" s="96">
        <v>3068</v>
      </c>
      <c r="H37" s="65">
        <v>0</v>
      </c>
      <c r="I37" s="118"/>
      <c r="J37" s="304"/>
    </row>
    <row r="38" spans="1:10" ht="12.75">
      <c r="A38" s="8"/>
      <c r="B38" s="90"/>
      <c r="C38" s="94"/>
      <c r="D38" s="96" t="s">
        <v>29</v>
      </c>
      <c r="E38" s="65">
        <v>0</v>
      </c>
      <c r="F38" s="118">
        <v>0</v>
      </c>
      <c r="G38" s="96">
        <v>0</v>
      </c>
      <c r="H38" s="65">
        <v>19000</v>
      </c>
      <c r="I38" s="118">
        <v>19000</v>
      </c>
      <c r="J38" s="304">
        <v>19000</v>
      </c>
    </row>
    <row r="39" spans="1:10" ht="13.5" thickBot="1">
      <c r="A39" s="8"/>
      <c r="B39" s="90"/>
      <c r="C39" s="97"/>
      <c r="D39" s="98" t="s">
        <v>30</v>
      </c>
      <c r="E39" s="80">
        <v>16000</v>
      </c>
      <c r="F39" s="150">
        <v>5000</v>
      </c>
      <c r="G39" s="98">
        <v>5000</v>
      </c>
      <c r="H39" s="80">
        <v>13000</v>
      </c>
      <c r="I39" s="150">
        <v>12993</v>
      </c>
      <c r="J39" s="305">
        <v>12993</v>
      </c>
    </row>
    <row r="40" spans="1:10" ht="13.5" hidden="1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314"/>
      <c r="H40" s="164">
        <v>0</v>
      </c>
      <c r="I40" s="165">
        <v>0</v>
      </c>
      <c r="J40" s="306">
        <v>0</v>
      </c>
    </row>
    <row r="41" spans="1:10" ht="13.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315">
        <v>0</v>
      </c>
      <c r="H41" s="103">
        <v>324000</v>
      </c>
      <c r="I41" s="167">
        <v>13000</v>
      </c>
      <c r="J41" s="307">
        <v>13000</v>
      </c>
    </row>
    <row r="42" spans="1:10" ht="13.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316">
        <v>0</v>
      </c>
      <c r="H42" s="169">
        <v>240000</v>
      </c>
      <c r="I42" s="170">
        <v>130172</v>
      </c>
      <c r="J42" s="308">
        <v>130172</v>
      </c>
    </row>
    <row r="43" spans="4:10" ht="13.5" thickBot="1">
      <c r="D43" s="104" t="s">
        <v>3</v>
      </c>
      <c r="E43" s="175">
        <f>SUM(E6:E11,E15,E35)</f>
        <v>335000</v>
      </c>
      <c r="F43" s="175">
        <f>SUM(F6:F11,F15,F35)</f>
        <v>92128</v>
      </c>
      <c r="G43" s="175">
        <f>SUM(G6:G11,G15,G35)</f>
        <v>92128</v>
      </c>
      <c r="H43" s="175">
        <f>SUM(H6:H11,H15,H35,H40)</f>
        <v>344000</v>
      </c>
      <c r="I43" s="176">
        <f>SUM(I6:I11,I15,I35)</f>
        <v>226105</v>
      </c>
      <c r="J43" s="176">
        <f>SUM(J6:J11,J15,J35)</f>
        <v>226104.3</v>
      </c>
    </row>
    <row r="44" spans="4:10" ht="13.5" thickBot="1">
      <c r="D44" s="105" t="s">
        <v>2</v>
      </c>
      <c r="E44" s="172">
        <f aca="true" t="shared" si="7" ref="E44:J44">SUM(E16,E19,E36,E41:E42)</f>
        <v>4661000</v>
      </c>
      <c r="F44" s="173">
        <f t="shared" si="7"/>
        <v>1654382</v>
      </c>
      <c r="G44" s="203">
        <f t="shared" si="7"/>
        <v>1654382</v>
      </c>
      <c r="H44" s="172">
        <f t="shared" si="7"/>
        <v>2128000</v>
      </c>
      <c r="I44" s="173">
        <f t="shared" si="7"/>
        <v>1365576</v>
      </c>
      <c r="J44" s="174">
        <f t="shared" si="7"/>
        <v>1365576</v>
      </c>
    </row>
    <row r="45" spans="4:10" ht="16.5" thickBot="1">
      <c r="D45" s="106" t="s">
        <v>1</v>
      </c>
      <c r="E45" s="111">
        <f aca="true" t="shared" si="8" ref="E45:J45">SUM(E43:E44)</f>
        <v>4996000</v>
      </c>
      <c r="F45" s="111">
        <f t="shared" si="8"/>
        <v>1746510</v>
      </c>
      <c r="G45" s="111">
        <f t="shared" si="8"/>
        <v>1746510</v>
      </c>
      <c r="H45" s="111">
        <f t="shared" si="8"/>
        <v>2472000</v>
      </c>
      <c r="I45" s="111">
        <f t="shared" si="8"/>
        <v>1591681</v>
      </c>
      <c r="J45" s="111">
        <f t="shared" si="8"/>
        <v>1591680.3</v>
      </c>
    </row>
  </sheetData>
  <sheetProtection/>
  <mergeCells count="10">
    <mergeCell ref="A40:B40"/>
    <mergeCell ref="A41:B41"/>
    <mergeCell ref="A42:B42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421875" style="0" bestFit="1" customWidth="1"/>
    <col min="7" max="7" width="12.8515625" style="0" bestFit="1" customWidth="1"/>
    <col min="8" max="8" width="11.57421875" style="0" bestFit="1" customWidth="1"/>
    <col min="9" max="9" width="11.421875" style="0" bestFit="1" customWidth="1"/>
    <col min="10" max="10" width="12.8515625" style="0" bestFit="1" customWidth="1"/>
  </cols>
  <sheetData>
    <row r="1" spans="4:10" ht="18">
      <c r="D1" s="295" t="s">
        <v>35</v>
      </c>
      <c r="E1" s="2"/>
      <c r="H1" s="2"/>
      <c r="J1" s="296" t="s">
        <v>58</v>
      </c>
    </row>
    <row r="2" spans="4:8" ht="13.5" thickBot="1">
      <c r="D2" s="1"/>
      <c r="E2" s="2"/>
      <c r="H2" s="2"/>
    </row>
    <row r="3" spans="4:10" ht="13.5" thickBot="1">
      <c r="D3" s="1"/>
      <c r="E3" s="374">
        <v>2015</v>
      </c>
      <c r="F3" s="375"/>
      <c r="G3" s="375"/>
      <c r="H3" s="375"/>
      <c r="I3" s="375"/>
      <c r="J3" s="376"/>
    </row>
    <row r="4" spans="1:10" ht="13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2"/>
      <c r="H4" s="361" t="s">
        <v>8</v>
      </c>
      <c r="I4" s="362"/>
      <c r="J4" s="363"/>
    </row>
    <row r="5" spans="1:10" ht="13.5" thickBot="1">
      <c r="A5" s="365"/>
      <c r="B5" s="367"/>
      <c r="C5" s="369"/>
      <c r="D5" s="371"/>
      <c r="E5" s="108" t="s">
        <v>9</v>
      </c>
      <c r="F5" s="109" t="s">
        <v>10</v>
      </c>
      <c r="G5" s="309" t="s">
        <v>11</v>
      </c>
      <c r="H5" s="108" t="s">
        <v>9</v>
      </c>
      <c r="I5" s="109" t="s">
        <v>10</v>
      </c>
      <c r="J5" s="110" t="s">
        <v>11</v>
      </c>
    </row>
    <row r="6" spans="1:10" ht="12.75">
      <c r="A6" s="3">
        <v>1</v>
      </c>
      <c r="B6" s="4" t="s">
        <v>16</v>
      </c>
      <c r="C6" s="5" t="s">
        <v>5</v>
      </c>
      <c r="D6" s="6"/>
      <c r="E6" s="7">
        <v>245000</v>
      </c>
      <c r="F6" s="122">
        <v>111988</v>
      </c>
      <c r="G6" s="178">
        <v>111987.2</v>
      </c>
      <c r="H6" s="7">
        <v>242000</v>
      </c>
      <c r="I6" s="122">
        <v>185000</v>
      </c>
      <c r="J6" s="297">
        <v>185000</v>
      </c>
    </row>
    <row r="7" spans="1:10" ht="12.75">
      <c r="A7" s="8">
        <v>2</v>
      </c>
      <c r="B7" s="9" t="s">
        <v>14</v>
      </c>
      <c r="C7" s="10" t="s">
        <v>5</v>
      </c>
      <c r="D7" s="11"/>
      <c r="E7" s="12">
        <v>27000</v>
      </c>
      <c r="F7" s="112">
        <v>15462</v>
      </c>
      <c r="G7" s="179">
        <v>15462</v>
      </c>
      <c r="H7" s="12">
        <v>68000</v>
      </c>
      <c r="I7" s="112">
        <v>22854</v>
      </c>
      <c r="J7" s="298">
        <v>22854</v>
      </c>
    </row>
    <row r="8" spans="1:10" ht="12.75">
      <c r="A8" s="8">
        <v>3</v>
      </c>
      <c r="B8" s="9" t="s">
        <v>15</v>
      </c>
      <c r="C8" s="10" t="s">
        <v>5</v>
      </c>
      <c r="D8" s="11"/>
      <c r="E8" s="12">
        <v>0</v>
      </c>
      <c r="F8" s="112"/>
      <c r="G8" s="179"/>
      <c r="H8" s="12">
        <v>0</v>
      </c>
      <c r="I8" s="112"/>
      <c r="J8" s="298"/>
    </row>
    <row r="9" spans="1:10" ht="12.75">
      <c r="A9" s="8">
        <v>4</v>
      </c>
      <c r="B9" s="9" t="s">
        <v>13</v>
      </c>
      <c r="C9" s="10" t="s">
        <v>5</v>
      </c>
      <c r="D9" s="11"/>
      <c r="E9" s="12">
        <v>0</v>
      </c>
      <c r="F9" s="112"/>
      <c r="G9" s="179"/>
      <c r="H9" s="12">
        <v>25000</v>
      </c>
      <c r="I9" s="112">
        <v>13807</v>
      </c>
      <c r="J9" s="298">
        <v>13807</v>
      </c>
    </row>
    <row r="10" spans="1:10" ht="24.75" customHeight="1">
      <c r="A10" s="8">
        <v>5</v>
      </c>
      <c r="B10" s="335" t="s">
        <v>52</v>
      </c>
      <c r="C10" s="10" t="s">
        <v>5</v>
      </c>
      <c r="D10" s="11"/>
      <c r="E10" s="12">
        <v>5000</v>
      </c>
      <c r="F10" s="112">
        <v>2233</v>
      </c>
      <c r="G10" s="179">
        <v>2233</v>
      </c>
      <c r="H10" s="12">
        <v>2000</v>
      </c>
      <c r="I10" s="112">
        <v>2000</v>
      </c>
      <c r="J10" s="298">
        <v>2000</v>
      </c>
    </row>
    <row r="11" spans="1:10" ht="26.25" customHeight="1" thickBot="1">
      <c r="A11" s="13">
        <v>6</v>
      </c>
      <c r="B11" s="335" t="s">
        <v>53</v>
      </c>
      <c r="C11" s="14" t="s">
        <v>5</v>
      </c>
      <c r="D11" s="15"/>
      <c r="E11" s="16">
        <v>2000</v>
      </c>
      <c r="F11" s="126">
        <v>294</v>
      </c>
      <c r="G11" s="180">
        <v>294</v>
      </c>
      <c r="H11" s="16">
        <v>2000</v>
      </c>
      <c r="I11" s="126">
        <v>0</v>
      </c>
      <c r="J11" s="299">
        <v>0</v>
      </c>
    </row>
    <row r="12" spans="1:10" ht="12.75">
      <c r="A12" s="17"/>
      <c r="B12" s="18" t="s">
        <v>18</v>
      </c>
      <c r="C12" s="19" t="s">
        <v>23</v>
      </c>
      <c r="D12" s="20" t="s">
        <v>22</v>
      </c>
      <c r="E12" s="22">
        <f aca="true" t="shared" si="0" ref="E12:J12">SUM(E13:E14)</f>
        <v>4524000</v>
      </c>
      <c r="F12" s="128">
        <f t="shared" si="0"/>
        <v>1995333</v>
      </c>
      <c r="G12" s="181">
        <f t="shared" si="0"/>
        <v>1995333</v>
      </c>
      <c r="H12" s="22">
        <f t="shared" si="0"/>
        <v>1177000</v>
      </c>
      <c r="I12" s="128">
        <f t="shared" si="0"/>
        <v>1151548</v>
      </c>
      <c r="J12" s="129">
        <f t="shared" si="0"/>
        <v>1151548</v>
      </c>
    </row>
    <row r="13" spans="1:10" ht="12.75">
      <c r="A13" s="23"/>
      <c r="B13" s="24"/>
      <c r="C13" s="25" t="s">
        <v>36</v>
      </c>
      <c r="D13" s="26" t="s">
        <v>20</v>
      </c>
      <c r="E13" s="27">
        <f aca="true" t="shared" si="1" ref="E13:G14">SUM(E17)</f>
        <v>20000</v>
      </c>
      <c r="F13" s="114">
        <f t="shared" si="1"/>
        <v>20000</v>
      </c>
      <c r="G13" s="189">
        <f t="shared" si="1"/>
        <v>20000</v>
      </c>
      <c r="H13" s="204">
        <f>SUM(H15,H17)</f>
        <v>45000</v>
      </c>
      <c r="I13" s="115">
        <f>SUM(I15,I17)</f>
        <v>19554</v>
      </c>
      <c r="J13" s="124">
        <f>SUM(J15,J17)</f>
        <v>19554</v>
      </c>
    </row>
    <row r="14" spans="1:10" ht="13.5" thickBot="1">
      <c r="A14" s="23"/>
      <c r="B14" s="24"/>
      <c r="C14" s="28" t="s">
        <v>37</v>
      </c>
      <c r="D14" s="29" t="s">
        <v>21</v>
      </c>
      <c r="E14" s="30">
        <f>SUM(E18)</f>
        <v>4504000</v>
      </c>
      <c r="F14" s="130">
        <f t="shared" si="1"/>
        <v>1975333</v>
      </c>
      <c r="G14" s="310">
        <f t="shared" si="1"/>
        <v>1975333</v>
      </c>
      <c r="H14" s="31">
        <f>H18</f>
        <v>1132000</v>
      </c>
      <c r="I14" s="131">
        <f>I18</f>
        <v>1131994</v>
      </c>
      <c r="J14" s="132">
        <f>J18</f>
        <v>1131994</v>
      </c>
    </row>
    <row r="15" spans="1:10" ht="13.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84">
        <v>0</v>
      </c>
      <c r="H15" s="133">
        <v>5000</v>
      </c>
      <c r="I15" s="134">
        <v>2444</v>
      </c>
      <c r="J15" s="300">
        <v>2444</v>
      </c>
    </row>
    <row r="16" spans="1:10" ht="12.75">
      <c r="A16" s="8"/>
      <c r="B16" s="36"/>
      <c r="C16" s="37" t="s">
        <v>19</v>
      </c>
      <c r="D16" s="38" t="s">
        <v>22</v>
      </c>
      <c r="E16" s="138">
        <f aca="true" t="shared" si="2" ref="E16:J16">SUM(E17:E18)</f>
        <v>4524000</v>
      </c>
      <c r="F16" s="139">
        <f t="shared" si="2"/>
        <v>1995333</v>
      </c>
      <c r="G16" s="185">
        <f t="shared" si="2"/>
        <v>1995333</v>
      </c>
      <c r="H16" s="138">
        <f t="shared" si="2"/>
        <v>1172000</v>
      </c>
      <c r="I16" s="139">
        <f t="shared" si="2"/>
        <v>1149104</v>
      </c>
      <c r="J16" s="140">
        <f t="shared" si="2"/>
        <v>1149104</v>
      </c>
    </row>
    <row r="17" spans="1:10" ht="12.75">
      <c r="A17" s="8"/>
      <c r="B17" s="39"/>
      <c r="C17" s="40" t="s">
        <v>36</v>
      </c>
      <c r="D17" s="41" t="s">
        <v>20</v>
      </c>
      <c r="E17" s="42">
        <v>20000</v>
      </c>
      <c r="F17" s="116">
        <v>20000</v>
      </c>
      <c r="G17" s="186">
        <v>20000</v>
      </c>
      <c r="H17" s="42">
        <v>40000</v>
      </c>
      <c r="I17" s="116">
        <v>17110</v>
      </c>
      <c r="J17" s="301">
        <v>17110</v>
      </c>
    </row>
    <row r="18" spans="1:10" ht="13.5" thickBot="1">
      <c r="A18" s="43"/>
      <c r="B18" s="44"/>
      <c r="C18" s="45" t="s">
        <v>37</v>
      </c>
      <c r="D18" s="46" t="s">
        <v>21</v>
      </c>
      <c r="E18" s="47">
        <v>4504000</v>
      </c>
      <c r="F18" s="141">
        <v>1975333</v>
      </c>
      <c r="G18" s="187">
        <v>1975333</v>
      </c>
      <c r="H18" s="47">
        <v>1132000</v>
      </c>
      <c r="I18" s="141">
        <v>1131994</v>
      </c>
      <c r="J18" s="302">
        <v>1131994</v>
      </c>
    </row>
    <row r="19" spans="1:10" ht="12.75">
      <c r="A19" s="48"/>
      <c r="B19" s="49" t="s">
        <v>24</v>
      </c>
      <c r="C19" s="50" t="s">
        <v>23</v>
      </c>
      <c r="D19" s="20" t="s">
        <v>22</v>
      </c>
      <c r="E19" s="21">
        <f aca="true" t="shared" si="3" ref="E19:J19">SUM(E20:E21)</f>
        <v>114000</v>
      </c>
      <c r="F19" s="136">
        <f t="shared" si="3"/>
        <v>48577</v>
      </c>
      <c r="G19" s="188">
        <f t="shared" si="3"/>
        <v>48577</v>
      </c>
      <c r="H19" s="21">
        <f t="shared" si="3"/>
        <v>360000</v>
      </c>
      <c r="I19" s="136">
        <f t="shared" si="3"/>
        <v>60306</v>
      </c>
      <c r="J19" s="137">
        <f t="shared" si="3"/>
        <v>60306</v>
      </c>
    </row>
    <row r="20" spans="1:10" ht="12.75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4" ref="F20:J21">SUM(F23,F26,F29,F32)</f>
        <v>0</v>
      </c>
      <c r="G20" s="189">
        <f t="shared" si="4"/>
        <v>0</v>
      </c>
      <c r="H20" s="27">
        <f t="shared" si="4"/>
        <v>118000</v>
      </c>
      <c r="I20" s="114">
        <f t="shared" si="4"/>
        <v>57603</v>
      </c>
      <c r="J20" s="125">
        <f t="shared" si="4"/>
        <v>57603</v>
      </c>
    </row>
    <row r="21" spans="1:10" ht="13.5" thickBot="1">
      <c r="A21" s="13"/>
      <c r="B21" s="54"/>
      <c r="C21" s="55" t="s">
        <v>26</v>
      </c>
      <c r="D21" s="56" t="s">
        <v>21</v>
      </c>
      <c r="E21" s="57">
        <f>SUM(E24,E27,E30,E33)</f>
        <v>114000</v>
      </c>
      <c r="F21" s="143">
        <f t="shared" si="4"/>
        <v>48577</v>
      </c>
      <c r="G21" s="190">
        <f t="shared" si="4"/>
        <v>48577</v>
      </c>
      <c r="H21" s="57">
        <f t="shared" si="4"/>
        <v>242000</v>
      </c>
      <c r="I21" s="143">
        <f t="shared" si="4"/>
        <v>2703</v>
      </c>
      <c r="J21" s="144">
        <f t="shared" si="4"/>
        <v>2703</v>
      </c>
    </row>
    <row r="22" spans="1:10" ht="12.75">
      <c r="A22" s="58"/>
      <c r="B22" s="59"/>
      <c r="C22" s="60" t="s">
        <v>41</v>
      </c>
      <c r="D22" s="61" t="s">
        <v>22</v>
      </c>
      <c r="E22" s="62">
        <f>SUM(E23:E24)</f>
        <v>114000</v>
      </c>
      <c r="F22" s="148">
        <v>0</v>
      </c>
      <c r="G22" s="311">
        <v>0</v>
      </c>
      <c r="H22" s="62">
        <f>SUM(H23:H24)</f>
        <v>279000</v>
      </c>
      <c r="I22" s="148">
        <f>SUM(I23:I24)</f>
        <v>54135</v>
      </c>
      <c r="J22" s="303">
        <f>SUM(J23:J24)</f>
        <v>54135</v>
      </c>
    </row>
    <row r="23" spans="1:10" ht="12.75">
      <c r="A23" s="8"/>
      <c r="B23" s="63"/>
      <c r="C23" s="64" t="s">
        <v>25</v>
      </c>
      <c r="D23" s="41" t="s">
        <v>20</v>
      </c>
      <c r="E23" s="65">
        <v>0</v>
      </c>
      <c r="F23" s="118"/>
      <c r="G23" s="206"/>
      <c r="H23" s="65">
        <v>93000</v>
      </c>
      <c r="I23" s="118">
        <v>54135</v>
      </c>
      <c r="J23" s="206">
        <v>54135</v>
      </c>
    </row>
    <row r="24" spans="1:10" ht="13.5" thickBot="1">
      <c r="A24" s="43"/>
      <c r="B24" s="66"/>
      <c r="C24" s="67" t="s">
        <v>26</v>
      </c>
      <c r="D24" s="46" t="s">
        <v>21</v>
      </c>
      <c r="E24" s="80">
        <v>114000</v>
      </c>
      <c r="F24" s="150">
        <v>48577</v>
      </c>
      <c r="G24" s="219">
        <v>48577</v>
      </c>
      <c r="H24" s="80">
        <v>186000</v>
      </c>
      <c r="I24" s="150">
        <v>0</v>
      </c>
      <c r="J24" s="219">
        <v>0</v>
      </c>
    </row>
    <row r="25" spans="1:10" ht="12.7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312">
        <v>0</v>
      </c>
      <c r="H25" s="317">
        <f>SUM(H26:H27)</f>
        <v>17000</v>
      </c>
      <c r="I25" s="320">
        <v>0</v>
      </c>
      <c r="J25" s="321">
        <v>0</v>
      </c>
    </row>
    <row r="26" spans="1:10" ht="12.75">
      <c r="A26" s="8"/>
      <c r="B26" s="63"/>
      <c r="C26" s="64" t="s">
        <v>25</v>
      </c>
      <c r="D26" s="41" t="s">
        <v>20</v>
      </c>
      <c r="E26" s="65">
        <v>0</v>
      </c>
      <c r="F26" s="118"/>
      <c r="G26" s="206"/>
      <c r="H26" s="325">
        <v>7000</v>
      </c>
      <c r="I26" s="118">
        <v>599</v>
      </c>
      <c r="J26" s="206">
        <v>599</v>
      </c>
    </row>
    <row r="27" spans="1:10" ht="13.5" thickBot="1">
      <c r="A27" s="13"/>
      <c r="B27" s="54"/>
      <c r="C27" s="67" t="s">
        <v>26</v>
      </c>
      <c r="D27" s="73" t="s">
        <v>21</v>
      </c>
      <c r="E27" s="68">
        <v>0</v>
      </c>
      <c r="F27" s="150"/>
      <c r="G27" s="219"/>
      <c r="H27" s="326">
        <v>10000</v>
      </c>
      <c r="I27" s="150">
        <v>66</v>
      </c>
      <c r="J27" s="219">
        <v>66</v>
      </c>
    </row>
    <row r="28" spans="1:10" ht="12.75">
      <c r="A28" s="74"/>
      <c r="B28" s="75"/>
      <c r="C28" s="76" t="s">
        <v>43</v>
      </c>
      <c r="D28" s="77" t="s">
        <v>22</v>
      </c>
      <c r="E28" s="78">
        <v>0</v>
      </c>
      <c r="F28" s="157">
        <v>0</v>
      </c>
      <c r="G28" s="77">
        <v>0</v>
      </c>
      <c r="H28" s="331">
        <f>SUM(H29:H30)</f>
        <v>30000</v>
      </c>
      <c r="I28" s="329">
        <v>0</v>
      </c>
      <c r="J28" s="330">
        <v>0</v>
      </c>
    </row>
    <row r="29" spans="1:10" ht="12.75">
      <c r="A29" s="8"/>
      <c r="B29" s="63"/>
      <c r="C29" s="64" t="s">
        <v>25</v>
      </c>
      <c r="D29" s="41" t="s">
        <v>20</v>
      </c>
      <c r="E29" s="65">
        <v>0</v>
      </c>
      <c r="F29" s="118"/>
      <c r="G29" s="206"/>
      <c r="H29" s="325">
        <v>5000</v>
      </c>
      <c r="I29" s="118">
        <v>2869</v>
      </c>
      <c r="J29" s="322">
        <v>2869</v>
      </c>
    </row>
    <row r="30" spans="1:10" ht="13.5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219"/>
      <c r="H30" s="328">
        <v>25000</v>
      </c>
      <c r="I30" s="152">
        <v>1047</v>
      </c>
      <c r="J30" s="332">
        <v>1047</v>
      </c>
    </row>
    <row r="31" spans="1:10" ht="12.75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313">
        <v>0</v>
      </c>
      <c r="H31" s="318">
        <f>SUM(H32:H33)</f>
        <v>34000</v>
      </c>
      <c r="I31" s="324">
        <v>0</v>
      </c>
      <c r="J31" s="319">
        <v>0</v>
      </c>
    </row>
    <row r="32" spans="1:10" ht="12.75">
      <c r="A32" s="8"/>
      <c r="B32" s="63"/>
      <c r="C32" s="64" t="s">
        <v>25</v>
      </c>
      <c r="D32" s="41" t="s">
        <v>20</v>
      </c>
      <c r="E32" s="85">
        <v>0</v>
      </c>
      <c r="F32" s="118"/>
      <c r="G32" s="206"/>
      <c r="H32" s="325">
        <v>13000</v>
      </c>
      <c r="I32" s="118">
        <v>0</v>
      </c>
      <c r="J32" s="322">
        <v>0</v>
      </c>
    </row>
    <row r="33" spans="1:10" ht="13.5" thickBot="1">
      <c r="A33" s="13"/>
      <c r="B33" s="54"/>
      <c r="C33" s="67" t="s">
        <v>26</v>
      </c>
      <c r="D33" s="73" t="s">
        <v>21</v>
      </c>
      <c r="E33" s="86">
        <v>0</v>
      </c>
      <c r="F33" s="150"/>
      <c r="G33" s="219"/>
      <c r="H33" s="326">
        <v>21000</v>
      </c>
      <c r="I33" s="150">
        <v>1590</v>
      </c>
      <c r="J33" s="323">
        <v>1590</v>
      </c>
    </row>
    <row r="34" spans="1:10" ht="13.5" thickBot="1">
      <c r="A34" s="17"/>
      <c r="B34" s="87" t="s">
        <v>27</v>
      </c>
      <c r="C34" s="88" t="s">
        <v>23</v>
      </c>
      <c r="D34" s="89"/>
      <c r="E34" s="160">
        <f aca="true" t="shared" si="5" ref="E34:J34">SUM(E35:E36)</f>
        <v>79000</v>
      </c>
      <c r="F34" s="161">
        <f t="shared" si="5"/>
        <v>43020</v>
      </c>
      <c r="G34" s="197">
        <f t="shared" si="5"/>
        <v>43020</v>
      </c>
      <c r="H34" s="333">
        <f t="shared" si="5"/>
        <v>32000</v>
      </c>
      <c r="I34" s="327">
        <f t="shared" si="5"/>
        <v>31993</v>
      </c>
      <c r="J34" s="334">
        <f t="shared" si="5"/>
        <v>31993</v>
      </c>
    </row>
    <row r="35" spans="1:10" ht="13.5" thickBot="1">
      <c r="A35" s="8"/>
      <c r="B35" s="90"/>
      <c r="C35" s="91" t="s">
        <v>5</v>
      </c>
      <c r="D35" s="92" t="s">
        <v>17</v>
      </c>
      <c r="E35" s="133">
        <v>56000</v>
      </c>
      <c r="F35" s="134">
        <v>34952</v>
      </c>
      <c r="G35" s="184">
        <v>34952</v>
      </c>
      <c r="H35" s="133">
        <v>0</v>
      </c>
      <c r="I35" s="134">
        <v>0</v>
      </c>
      <c r="J35" s="300">
        <v>0</v>
      </c>
    </row>
    <row r="36" spans="1:10" ht="12.75">
      <c r="A36" s="8"/>
      <c r="B36" s="90"/>
      <c r="C36" s="93" t="s">
        <v>41</v>
      </c>
      <c r="D36" s="61" t="s">
        <v>0</v>
      </c>
      <c r="E36" s="62">
        <f aca="true" t="shared" si="6" ref="E36:J36">SUM(E37:E39)</f>
        <v>23000</v>
      </c>
      <c r="F36" s="148">
        <f t="shared" si="6"/>
        <v>8068</v>
      </c>
      <c r="G36" s="198">
        <f t="shared" si="6"/>
        <v>8068</v>
      </c>
      <c r="H36" s="62">
        <f t="shared" si="6"/>
        <v>32000</v>
      </c>
      <c r="I36" s="148">
        <f t="shared" si="6"/>
        <v>31993</v>
      </c>
      <c r="J36" s="303">
        <f t="shared" si="6"/>
        <v>31993</v>
      </c>
    </row>
    <row r="37" spans="1:10" ht="12.75">
      <c r="A37" s="8"/>
      <c r="B37" s="90"/>
      <c r="C37" s="94"/>
      <c r="D37" s="95" t="s">
        <v>28</v>
      </c>
      <c r="E37" s="65">
        <v>7000</v>
      </c>
      <c r="F37" s="118">
        <v>3068</v>
      </c>
      <c r="G37" s="96">
        <v>3068</v>
      </c>
      <c r="H37" s="65">
        <v>0</v>
      </c>
      <c r="I37" s="118"/>
      <c r="J37" s="304"/>
    </row>
    <row r="38" spans="1:10" ht="12.75">
      <c r="A38" s="8"/>
      <c r="B38" s="90"/>
      <c r="C38" s="94"/>
      <c r="D38" s="96" t="s">
        <v>29</v>
      </c>
      <c r="E38" s="65">
        <v>0</v>
      </c>
      <c r="F38" s="118">
        <v>0</v>
      </c>
      <c r="G38" s="96">
        <v>0</v>
      </c>
      <c r="H38" s="65">
        <v>19000</v>
      </c>
      <c r="I38" s="118">
        <v>19000</v>
      </c>
      <c r="J38" s="304">
        <v>19000</v>
      </c>
    </row>
    <row r="39" spans="1:10" ht="13.5" thickBot="1">
      <c r="A39" s="8"/>
      <c r="B39" s="90"/>
      <c r="C39" s="97"/>
      <c r="D39" s="98" t="s">
        <v>30</v>
      </c>
      <c r="E39" s="80">
        <v>16000</v>
      </c>
      <c r="F39" s="150">
        <v>5000</v>
      </c>
      <c r="G39" s="98">
        <v>5000</v>
      </c>
      <c r="H39" s="80">
        <v>13000</v>
      </c>
      <c r="I39" s="150">
        <v>12993</v>
      </c>
      <c r="J39" s="305">
        <v>12993</v>
      </c>
    </row>
    <row r="40" spans="1:10" ht="13.5" hidden="1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314"/>
      <c r="H40" s="164">
        <v>0</v>
      </c>
      <c r="I40" s="165">
        <v>0</v>
      </c>
      <c r="J40" s="306">
        <v>0</v>
      </c>
    </row>
    <row r="41" spans="1:10" ht="13.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315">
        <v>0</v>
      </c>
      <c r="H41" s="103">
        <v>324000</v>
      </c>
      <c r="I41" s="167">
        <v>29000</v>
      </c>
      <c r="J41" s="307">
        <v>29000</v>
      </c>
    </row>
    <row r="42" spans="1:10" ht="13.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316">
        <v>0</v>
      </c>
      <c r="H42" s="169">
        <v>240000</v>
      </c>
      <c r="I42" s="170">
        <v>137253</v>
      </c>
      <c r="J42" s="308">
        <v>137253</v>
      </c>
    </row>
    <row r="43" spans="4:10" ht="13.5" thickBot="1">
      <c r="D43" s="104" t="s">
        <v>3</v>
      </c>
      <c r="E43" s="175">
        <f>SUM(E6:E11,E15,E35)</f>
        <v>335000</v>
      </c>
      <c r="F43" s="175">
        <f>SUM(F6:F11,F15,F35)</f>
        <v>164929</v>
      </c>
      <c r="G43" s="175">
        <f>SUM(G6:G11,G15,G35)</f>
        <v>164928.2</v>
      </c>
      <c r="H43" s="175">
        <f>SUM(H6:H11,H15,H35,H40)</f>
        <v>344000</v>
      </c>
      <c r="I43" s="176">
        <f>SUM(I6:I11,I15,I35)</f>
        <v>226105</v>
      </c>
      <c r="J43" s="176">
        <f>SUM(J6:J11,J15,J35)</f>
        <v>226105</v>
      </c>
    </row>
    <row r="44" spans="4:10" ht="13.5" thickBot="1">
      <c r="D44" s="105" t="s">
        <v>2</v>
      </c>
      <c r="E44" s="172">
        <f aca="true" t="shared" si="7" ref="E44:J44">SUM(E16,E19,E36,E41:E42)</f>
        <v>4661000</v>
      </c>
      <c r="F44" s="173">
        <f t="shared" si="7"/>
        <v>2051978</v>
      </c>
      <c r="G44" s="203">
        <f t="shared" si="7"/>
        <v>2051978</v>
      </c>
      <c r="H44" s="172">
        <f t="shared" si="7"/>
        <v>2128000</v>
      </c>
      <c r="I44" s="173">
        <f t="shared" si="7"/>
        <v>1407656</v>
      </c>
      <c r="J44" s="174">
        <f t="shared" si="7"/>
        <v>1407656</v>
      </c>
    </row>
    <row r="45" spans="4:10" ht="16.5" thickBot="1">
      <c r="D45" s="106" t="s">
        <v>1</v>
      </c>
      <c r="E45" s="111">
        <f aca="true" t="shared" si="8" ref="E45:J45">SUM(E43:E44)</f>
        <v>4996000</v>
      </c>
      <c r="F45" s="111">
        <f t="shared" si="8"/>
        <v>2216907</v>
      </c>
      <c r="G45" s="111">
        <f t="shared" si="8"/>
        <v>2216906.2</v>
      </c>
      <c r="H45" s="111">
        <f t="shared" si="8"/>
        <v>2472000</v>
      </c>
      <c r="I45" s="111">
        <f t="shared" si="8"/>
        <v>1633761</v>
      </c>
      <c r="J45" s="111">
        <f t="shared" si="8"/>
        <v>1633761</v>
      </c>
    </row>
  </sheetData>
  <sheetProtection/>
  <mergeCells count="10">
    <mergeCell ref="A40:B40"/>
    <mergeCell ref="A41:B41"/>
    <mergeCell ref="A42:B42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421875" style="0" bestFit="1" customWidth="1"/>
    <col min="7" max="7" width="12.8515625" style="0" bestFit="1" customWidth="1"/>
    <col min="8" max="8" width="11.57421875" style="0" bestFit="1" customWidth="1"/>
    <col min="9" max="9" width="11.421875" style="0" bestFit="1" customWidth="1"/>
    <col min="10" max="10" width="12.8515625" style="0" bestFit="1" customWidth="1"/>
  </cols>
  <sheetData>
    <row r="1" spans="4:10" ht="18">
      <c r="D1" s="295" t="s">
        <v>35</v>
      </c>
      <c r="E1" s="2"/>
      <c r="H1" s="2"/>
      <c r="J1" s="296" t="s">
        <v>59</v>
      </c>
    </row>
    <row r="2" spans="4:8" ht="13.5" thickBot="1">
      <c r="D2" s="1"/>
      <c r="E2" s="2"/>
      <c r="H2" s="2"/>
    </row>
    <row r="3" spans="4:10" ht="13.5" thickBot="1">
      <c r="D3" s="1"/>
      <c r="E3" s="374">
        <v>2015</v>
      </c>
      <c r="F3" s="375"/>
      <c r="G3" s="375"/>
      <c r="H3" s="375"/>
      <c r="I3" s="375"/>
      <c r="J3" s="376"/>
    </row>
    <row r="4" spans="1:10" ht="13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2"/>
      <c r="H4" s="361" t="s">
        <v>8</v>
      </c>
      <c r="I4" s="362"/>
      <c r="J4" s="363"/>
    </row>
    <row r="5" spans="1:10" ht="13.5" thickBot="1">
      <c r="A5" s="365"/>
      <c r="B5" s="367"/>
      <c r="C5" s="369"/>
      <c r="D5" s="371"/>
      <c r="E5" s="108" t="s">
        <v>9</v>
      </c>
      <c r="F5" s="109" t="s">
        <v>10</v>
      </c>
      <c r="G5" s="309" t="s">
        <v>11</v>
      </c>
      <c r="H5" s="108" t="s">
        <v>9</v>
      </c>
      <c r="I5" s="109" t="s">
        <v>10</v>
      </c>
      <c r="J5" s="110" t="s">
        <v>11</v>
      </c>
    </row>
    <row r="6" spans="1:10" ht="12.75">
      <c r="A6" s="3">
        <v>1</v>
      </c>
      <c r="B6" s="4" t="s">
        <v>16</v>
      </c>
      <c r="C6" s="5" t="s">
        <v>5</v>
      </c>
      <c r="D6" s="6"/>
      <c r="E6" s="7">
        <v>245000</v>
      </c>
      <c r="F6" s="122">
        <v>151978</v>
      </c>
      <c r="G6" s="178">
        <v>151978</v>
      </c>
      <c r="H6" s="7">
        <v>242000</v>
      </c>
      <c r="I6" s="122">
        <v>185000</v>
      </c>
      <c r="J6" s="297">
        <v>185000</v>
      </c>
    </row>
    <row r="7" spans="1:10" ht="12.75">
      <c r="A7" s="8">
        <v>2</v>
      </c>
      <c r="B7" s="9" t="s">
        <v>14</v>
      </c>
      <c r="C7" s="10" t="s">
        <v>5</v>
      </c>
      <c r="D7" s="11"/>
      <c r="E7" s="12">
        <v>27000</v>
      </c>
      <c r="F7" s="112">
        <v>22116</v>
      </c>
      <c r="G7" s="179">
        <v>22116</v>
      </c>
      <c r="H7" s="12">
        <v>68000</v>
      </c>
      <c r="I7" s="112">
        <v>22854</v>
      </c>
      <c r="J7" s="298">
        <v>22854</v>
      </c>
    </row>
    <row r="8" spans="1:10" ht="12.75">
      <c r="A8" s="8">
        <v>3</v>
      </c>
      <c r="B8" s="9" t="s">
        <v>15</v>
      </c>
      <c r="C8" s="10" t="s">
        <v>5</v>
      </c>
      <c r="D8" s="11"/>
      <c r="E8" s="12">
        <v>0</v>
      </c>
      <c r="F8" s="112"/>
      <c r="G8" s="179"/>
      <c r="H8" s="12">
        <v>0</v>
      </c>
      <c r="I8" s="112"/>
      <c r="J8" s="298"/>
    </row>
    <row r="9" spans="1:10" ht="12.75">
      <c r="A9" s="8">
        <v>4</v>
      </c>
      <c r="B9" s="9" t="s">
        <v>13</v>
      </c>
      <c r="C9" s="10" t="s">
        <v>5</v>
      </c>
      <c r="D9" s="11"/>
      <c r="E9" s="12">
        <v>0</v>
      </c>
      <c r="F9" s="112"/>
      <c r="G9" s="179"/>
      <c r="H9" s="12">
        <v>25000</v>
      </c>
      <c r="I9" s="112">
        <v>14990</v>
      </c>
      <c r="J9" s="298">
        <v>14990</v>
      </c>
    </row>
    <row r="10" spans="1:10" ht="24.75" customHeight="1">
      <c r="A10" s="8">
        <v>5</v>
      </c>
      <c r="B10" s="335" t="s">
        <v>52</v>
      </c>
      <c r="C10" s="10" t="s">
        <v>5</v>
      </c>
      <c r="D10" s="11"/>
      <c r="E10" s="12">
        <v>5000</v>
      </c>
      <c r="F10" s="112">
        <v>3786</v>
      </c>
      <c r="G10" s="179">
        <v>3786</v>
      </c>
      <c r="H10" s="12">
        <v>2000</v>
      </c>
      <c r="I10" s="112">
        <v>2000</v>
      </c>
      <c r="J10" s="298">
        <v>2000</v>
      </c>
    </row>
    <row r="11" spans="1:10" ht="26.25" customHeight="1" thickBot="1">
      <c r="A11" s="13">
        <v>6</v>
      </c>
      <c r="B11" s="335" t="s">
        <v>53</v>
      </c>
      <c r="C11" s="14" t="s">
        <v>5</v>
      </c>
      <c r="D11" s="15"/>
      <c r="E11" s="16">
        <v>2000</v>
      </c>
      <c r="F11" s="126">
        <v>1994</v>
      </c>
      <c r="G11" s="180">
        <v>1994</v>
      </c>
      <c r="H11" s="16">
        <v>2000</v>
      </c>
      <c r="I11" s="126">
        <v>1898</v>
      </c>
      <c r="J11" s="299">
        <v>1898</v>
      </c>
    </row>
    <row r="12" spans="1:10" ht="12.75">
      <c r="A12" s="17"/>
      <c r="B12" s="18" t="s">
        <v>18</v>
      </c>
      <c r="C12" s="19" t="s">
        <v>23</v>
      </c>
      <c r="D12" s="20" t="s">
        <v>22</v>
      </c>
      <c r="E12" s="22">
        <f aca="true" t="shared" si="0" ref="E12:J12">SUM(E13:E14)</f>
        <v>4524000</v>
      </c>
      <c r="F12" s="128">
        <f t="shared" si="0"/>
        <v>2518991</v>
      </c>
      <c r="G12" s="181">
        <f t="shared" si="0"/>
        <v>2518991</v>
      </c>
      <c r="H12" s="22">
        <f t="shared" si="0"/>
        <v>1177000</v>
      </c>
      <c r="I12" s="128">
        <f t="shared" si="0"/>
        <v>1156282</v>
      </c>
      <c r="J12" s="129">
        <f t="shared" si="0"/>
        <v>1156282</v>
      </c>
    </row>
    <row r="13" spans="1:10" ht="12.75">
      <c r="A13" s="23"/>
      <c r="B13" s="24"/>
      <c r="C13" s="25" t="s">
        <v>36</v>
      </c>
      <c r="D13" s="26" t="s">
        <v>20</v>
      </c>
      <c r="E13" s="27">
        <f aca="true" t="shared" si="1" ref="E13:G14">SUM(E17)</f>
        <v>20000</v>
      </c>
      <c r="F13" s="114">
        <f t="shared" si="1"/>
        <v>20000</v>
      </c>
      <c r="G13" s="189">
        <f t="shared" si="1"/>
        <v>20000</v>
      </c>
      <c r="H13" s="204">
        <f>SUM(H15,H17)</f>
        <v>45000</v>
      </c>
      <c r="I13" s="115">
        <f>SUM(I15,I17)</f>
        <v>24288</v>
      </c>
      <c r="J13" s="124">
        <f>SUM(J15,J17)</f>
        <v>24288</v>
      </c>
    </row>
    <row r="14" spans="1:10" ht="13.5" thickBot="1">
      <c r="A14" s="23"/>
      <c r="B14" s="24"/>
      <c r="C14" s="28" t="s">
        <v>37</v>
      </c>
      <c r="D14" s="29" t="s">
        <v>21</v>
      </c>
      <c r="E14" s="30">
        <f>SUM(E18)</f>
        <v>4504000</v>
      </c>
      <c r="F14" s="130">
        <f t="shared" si="1"/>
        <v>2498991</v>
      </c>
      <c r="G14" s="310">
        <f t="shared" si="1"/>
        <v>2498991</v>
      </c>
      <c r="H14" s="31">
        <f>H18</f>
        <v>1132000</v>
      </c>
      <c r="I14" s="131">
        <f>I18</f>
        <v>1131994</v>
      </c>
      <c r="J14" s="132">
        <f>J18</f>
        <v>1131994</v>
      </c>
    </row>
    <row r="15" spans="1:10" ht="13.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84">
        <v>0</v>
      </c>
      <c r="H15" s="133">
        <v>5000</v>
      </c>
      <c r="I15" s="134">
        <v>2444</v>
      </c>
      <c r="J15" s="300">
        <v>2444</v>
      </c>
    </row>
    <row r="16" spans="1:10" ht="12.75">
      <c r="A16" s="8"/>
      <c r="B16" s="36"/>
      <c r="C16" s="37" t="s">
        <v>19</v>
      </c>
      <c r="D16" s="38" t="s">
        <v>22</v>
      </c>
      <c r="E16" s="138">
        <f aca="true" t="shared" si="2" ref="E16:J16">SUM(E17:E18)</f>
        <v>4524000</v>
      </c>
      <c r="F16" s="139">
        <f t="shared" si="2"/>
        <v>2518991</v>
      </c>
      <c r="G16" s="185">
        <f t="shared" si="2"/>
        <v>2518991</v>
      </c>
      <c r="H16" s="138">
        <f t="shared" si="2"/>
        <v>1172000</v>
      </c>
      <c r="I16" s="139">
        <f t="shared" si="2"/>
        <v>1153838</v>
      </c>
      <c r="J16" s="140">
        <f t="shared" si="2"/>
        <v>1153838</v>
      </c>
    </row>
    <row r="17" spans="1:10" ht="12.75">
      <c r="A17" s="8"/>
      <c r="B17" s="39"/>
      <c r="C17" s="40" t="s">
        <v>36</v>
      </c>
      <c r="D17" s="41" t="s">
        <v>20</v>
      </c>
      <c r="E17" s="42">
        <v>20000</v>
      </c>
      <c r="F17" s="116">
        <v>20000</v>
      </c>
      <c r="G17" s="186">
        <v>20000</v>
      </c>
      <c r="H17" s="42">
        <v>40000</v>
      </c>
      <c r="I17" s="116">
        <v>21844</v>
      </c>
      <c r="J17" s="301">
        <v>21844</v>
      </c>
    </row>
    <row r="18" spans="1:10" ht="13.5" thickBot="1">
      <c r="A18" s="43"/>
      <c r="B18" s="44"/>
      <c r="C18" s="45" t="s">
        <v>37</v>
      </c>
      <c r="D18" s="46" t="s">
        <v>21</v>
      </c>
      <c r="E18" s="47">
        <v>4504000</v>
      </c>
      <c r="F18" s="141">
        <v>2498991</v>
      </c>
      <c r="G18" s="187">
        <v>2498991</v>
      </c>
      <c r="H18" s="47">
        <v>1132000</v>
      </c>
      <c r="I18" s="141">
        <v>1131994</v>
      </c>
      <c r="J18" s="302">
        <v>1131994</v>
      </c>
    </row>
    <row r="19" spans="1:10" ht="12.75">
      <c r="A19" s="48"/>
      <c r="B19" s="49" t="s">
        <v>24</v>
      </c>
      <c r="C19" s="50" t="s">
        <v>23</v>
      </c>
      <c r="D19" s="20" t="s">
        <v>22</v>
      </c>
      <c r="E19" s="21">
        <f>SUM(E20:E21)</f>
        <v>114000</v>
      </c>
      <c r="F19" s="136">
        <f>SUM(F20:F21)</f>
        <v>48577</v>
      </c>
      <c r="G19" s="188">
        <f>SUM(G20:G21)</f>
        <v>48577</v>
      </c>
      <c r="H19" s="21">
        <v>239000</v>
      </c>
      <c r="I19" s="136">
        <f>SUM(I22+I25+I28+I31)</f>
        <v>67273</v>
      </c>
      <c r="J19" s="137">
        <f>SUM(J22+J25+J28+J31)</f>
        <v>67273</v>
      </c>
    </row>
    <row r="20" spans="1:10" ht="1.5" customHeight="1" thickBot="1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3" ref="F20:J21">SUM(F23,F26,F29,F32)</f>
        <v>0</v>
      </c>
      <c r="G20" s="189">
        <f t="shared" si="3"/>
        <v>0</v>
      </c>
      <c r="H20" s="27">
        <f t="shared" si="3"/>
        <v>118000</v>
      </c>
      <c r="I20" s="114">
        <f t="shared" si="3"/>
        <v>57603</v>
      </c>
      <c r="J20" s="125">
        <f t="shared" si="3"/>
        <v>57603</v>
      </c>
    </row>
    <row r="21" spans="1:10" ht="13.5" hidden="1" thickBot="1">
      <c r="A21" s="13"/>
      <c r="B21" s="54"/>
      <c r="C21" s="55" t="s">
        <v>26</v>
      </c>
      <c r="D21" s="56" t="s">
        <v>21</v>
      </c>
      <c r="E21" s="57">
        <f>SUM(E24,E27,E30,E33)</f>
        <v>114000</v>
      </c>
      <c r="F21" s="143">
        <f t="shared" si="3"/>
        <v>48577</v>
      </c>
      <c r="G21" s="190">
        <f t="shared" si="3"/>
        <v>48577</v>
      </c>
      <c r="H21" s="57">
        <f t="shared" si="3"/>
        <v>242000</v>
      </c>
      <c r="I21" s="143">
        <f t="shared" si="3"/>
        <v>2703</v>
      </c>
      <c r="J21" s="144">
        <f t="shared" si="3"/>
        <v>2703</v>
      </c>
    </row>
    <row r="22" spans="1:10" ht="12.75">
      <c r="A22" s="58"/>
      <c r="B22" s="59"/>
      <c r="C22" s="60" t="s">
        <v>41</v>
      </c>
      <c r="D22" s="61" t="s">
        <v>22</v>
      </c>
      <c r="E22" s="62">
        <f>SUM(E23:E24)</f>
        <v>114000</v>
      </c>
      <c r="F22" s="148">
        <v>0</v>
      </c>
      <c r="G22" s="311">
        <v>0</v>
      </c>
      <c r="H22" s="62">
        <v>179000</v>
      </c>
      <c r="I22" s="148">
        <v>60388</v>
      </c>
      <c r="J22" s="303">
        <v>60388</v>
      </c>
    </row>
    <row r="23" spans="1:10" ht="0.75" customHeight="1" thickBot="1">
      <c r="A23" s="8"/>
      <c r="B23" s="63"/>
      <c r="C23" s="64" t="s">
        <v>25</v>
      </c>
      <c r="D23" s="41" t="s">
        <v>20</v>
      </c>
      <c r="E23" s="65">
        <v>0</v>
      </c>
      <c r="F23" s="118"/>
      <c r="G23" s="206"/>
      <c r="H23" s="65">
        <v>93000</v>
      </c>
      <c r="I23" s="118">
        <v>54135</v>
      </c>
      <c r="J23" s="206">
        <v>54135</v>
      </c>
    </row>
    <row r="24" spans="1:10" ht="13.5" hidden="1" thickBot="1">
      <c r="A24" s="43"/>
      <c r="B24" s="66"/>
      <c r="C24" s="67" t="s">
        <v>26</v>
      </c>
      <c r="D24" s="46" t="s">
        <v>21</v>
      </c>
      <c r="E24" s="80">
        <v>114000</v>
      </c>
      <c r="F24" s="150">
        <v>48577</v>
      </c>
      <c r="G24" s="219">
        <v>48577</v>
      </c>
      <c r="H24" s="80">
        <v>186000</v>
      </c>
      <c r="I24" s="150">
        <v>0</v>
      </c>
      <c r="J24" s="219">
        <v>0</v>
      </c>
    </row>
    <row r="25" spans="1:10" ht="12.7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312">
        <v>0</v>
      </c>
      <c r="H25" s="317">
        <v>17000</v>
      </c>
      <c r="I25" s="320">
        <v>665</v>
      </c>
      <c r="J25" s="321">
        <v>665</v>
      </c>
    </row>
    <row r="26" spans="1:10" ht="0.75" customHeight="1" thickBot="1">
      <c r="A26" s="8"/>
      <c r="B26" s="63"/>
      <c r="C26" s="64" t="s">
        <v>25</v>
      </c>
      <c r="D26" s="41" t="s">
        <v>20</v>
      </c>
      <c r="E26" s="65">
        <v>0</v>
      </c>
      <c r="F26" s="118"/>
      <c r="G26" s="206"/>
      <c r="H26" s="325">
        <v>7000</v>
      </c>
      <c r="I26" s="118">
        <v>599</v>
      </c>
      <c r="J26" s="206">
        <v>599</v>
      </c>
    </row>
    <row r="27" spans="1:10" ht="13.5" hidden="1" thickBot="1">
      <c r="A27" s="13"/>
      <c r="B27" s="54"/>
      <c r="C27" s="67" t="s">
        <v>26</v>
      </c>
      <c r="D27" s="73" t="s">
        <v>21</v>
      </c>
      <c r="E27" s="68">
        <v>0</v>
      </c>
      <c r="F27" s="150"/>
      <c r="G27" s="219"/>
      <c r="H27" s="326">
        <v>10000</v>
      </c>
      <c r="I27" s="150">
        <v>66</v>
      </c>
      <c r="J27" s="219">
        <v>66</v>
      </c>
    </row>
    <row r="28" spans="1:10" ht="13.5" thickBot="1">
      <c r="A28" s="74"/>
      <c r="B28" s="75"/>
      <c r="C28" s="76" t="s">
        <v>43</v>
      </c>
      <c r="D28" s="77" t="s">
        <v>22</v>
      </c>
      <c r="E28" s="339">
        <v>0</v>
      </c>
      <c r="F28" s="340">
        <v>0</v>
      </c>
      <c r="G28" s="341">
        <v>0</v>
      </c>
      <c r="H28" s="331">
        <v>22000</v>
      </c>
      <c r="I28" s="329">
        <v>3916</v>
      </c>
      <c r="J28" s="330">
        <v>3916</v>
      </c>
    </row>
    <row r="29" spans="1:10" ht="1.5" customHeight="1" hidden="1" thickBot="1">
      <c r="A29" s="8"/>
      <c r="B29" s="63"/>
      <c r="C29" s="64" t="s">
        <v>25</v>
      </c>
      <c r="D29" s="41" t="s">
        <v>20</v>
      </c>
      <c r="E29" s="336">
        <v>0</v>
      </c>
      <c r="F29" s="337"/>
      <c r="G29" s="338"/>
      <c r="H29" s="325">
        <v>5000</v>
      </c>
      <c r="I29" s="118">
        <v>2869</v>
      </c>
      <c r="J29" s="322">
        <v>2869</v>
      </c>
    </row>
    <row r="30" spans="1:10" ht="13.5" hidden="1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219"/>
      <c r="H30" s="328">
        <v>25000</v>
      </c>
      <c r="I30" s="152">
        <v>1047</v>
      </c>
      <c r="J30" s="332">
        <v>1047</v>
      </c>
    </row>
    <row r="31" spans="1:10" ht="13.5" thickBot="1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313">
        <v>0</v>
      </c>
      <c r="H31" s="344">
        <v>21000</v>
      </c>
      <c r="I31" s="345">
        <v>2304</v>
      </c>
      <c r="J31" s="346">
        <v>2304</v>
      </c>
    </row>
    <row r="32" spans="1:10" ht="0.75" customHeight="1" thickBot="1">
      <c r="A32" s="8"/>
      <c r="B32" s="63"/>
      <c r="C32" s="64" t="s">
        <v>25</v>
      </c>
      <c r="D32" s="41" t="s">
        <v>20</v>
      </c>
      <c r="E32" s="85">
        <v>0</v>
      </c>
      <c r="F32" s="118"/>
      <c r="G32" s="206"/>
      <c r="H32" s="342">
        <v>13000</v>
      </c>
      <c r="I32" s="337">
        <v>0</v>
      </c>
      <c r="J32" s="343">
        <v>0</v>
      </c>
    </row>
    <row r="33" spans="1:10" ht="13.5" hidden="1" thickBot="1">
      <c r="A33" s="13"/>
      <c r="B33" s="54"/>
      <c r="C33" s="67" t="s">
        <v>26</v>
      </c>
      <c r="D33" s="73" t="s">
        <v>21</v>
      </c>
      <c r="E33" s="86">
        <v>0</v>
      </c>
      <c r="F33" s="150"/>
      <c r="G33" s="219"/>
      <c r="H33" s="326">
        <v>21000</v>
      </c>
      <c r="I33" s="150">
        <v>1590</v>
      </c>
      <c r="J33" s="323">
        <v>1590</v>
      </c>
    </row>
    <row r="34" spans="1:10" ht="13.5" thickBot="1">
      <c r="A34" s="17"/>
      <c r="B34" s="87" t="s">
        <v>27</v>
      </c>
      <c r="C34" s="88" t="s">
        <v>23</v>
      </c>
      <c r="D34" s="89"/>
      <c r="E34" s="160">
        <f aca="true" t="shared" si="4" ref="E34:J34">SUM(E35:E36)</f>
        <v>79000</v>
      </c>
      <c r="F34" s="161">
        <f t="shared" si="4"/>
        <v>43511</v>
      </c>
      <c r="G34" s="197">
        <f t="shared" si="4"/>
        <v>43511</v>
      </c>
      <c r="H34" s="333">
        <f t="shared" si="4"/>
        <v>32000</v>
      </c>
      <c r="I34" s="327">
        <f t="shared" si="4"/>
        <v>31993</v>
      </c>
      <c r="J34" s="334">
        <f t="shared" si="4"/>
        <v>31993</v>
      </c>
    </row>
    <row r="35" spans="1:10" ht="13.5" thickBot="1">
      <c r="A35" s="8"/>
      <c r="B35" s="90"/>
      <c r="C35" s="91" t="s">
        <v>5</v>
      </c>
      <c r="D35" s="92" t="s">
        <v>17</v>
      </c>
      <c r="E35" s="133">
        <v>56000</v>
      </c>
      <c r="F35" s="134">
        <v>34952</v>
      </c>
      <c r="G35" s="184">
        <v>34952</v>
      </c>
      <c r="H35" s="133">
        <v>0</v>
      </c>
      <c r="I35" s="134">
        <v>0</v>
      </c>
      <c r="J35" s="300">
        <v>0</v>
      </c>
    </row>
    <row r="36" spans="1:10" ht="12.75">
      <c r="A36" s="8"/>
      <c r="B36" s="90"/>
      <c r="C36" s="93" t="s">
        <v>41</v>
      </c>
      <c r="D36" s="61" t="s">
        <v>0</v>
      </c>
      <c r="E36" s="62">
        <f aca="true" t="shared" si="5" ref="E36:J36">SUM(E37:E39)</f>
        <v>23000</v>
      </c>
      <c r="F36" s="148">
        <f t="shared" si="5"/>
        <v>8559</v>
      </c>
      <c r="G36" s="198">
        <f t="shared" si="5"/>
        <v>8559</v>
      </c>
      <c r="H36" s="62">
        <f t="shared" si="5"/>
        <v>32000</v>
      </c>
      <c r="I36" s="148">
        <f t="shared" si="5"/>
        <v>31993</v>
      </c>
      <c r="J36" s="303">
        <f t="shared" si="5"/>
        <v>31993</v>
      </c>
    </row>
    <row r="37" spans="1:10" ht="12.75">
      <c r="A37" s="8"/>
      <c r="B37" s="90"/>
      <c r="C37" s="94"/>
      <c r="D37" s="95" t="s">
        <v>28</v>
      </c>
      <c r="E37" s="65">
        <v>7000</v>
      </c>
      <c r="F37" s="118">
        <v>3559</v>
      </c>
      <c r="G37" s="96">
        <v>3559</v>
      </c>
      <c r="H37" s="65">
        <v>0</v>
      </c>
      <c r="I37" s="118"/>
      <c r="J37" s="304"/>
    </row>
    <row r="38" spans="1:10" ht="12.75">
      <c r="A38" s="8"/>
      <c r="B38" s="90"/>
      <c r="C38" s="94"/>
      <c r="D38" s="96" t="s">
        <v>29</v>
      </c>
      <c r="E38" s="65">
        <v>0</v>
      </c>
      <c r="F38" s="118">
        <v>0</v>
      </c>
      <c r="G38" s="96">
        <v>0</v>
      </c>
      <c r="H38" s="65">
        <v>19000</v>
      </c>
      <c r="I38" s="118">
        <v>19000</v>
      </c>
      <c r="J38" s="304">
        <v>19000</v>
      </c>
    </row>
    <row r="39" spans="1:10" ht="13.5" thickBot="1">
      <c r="A39" s="8"/>
      <c r="B39" s="90"/>
      <c r="C39" s="97"/>
      <c r="D39" s="98" t="s">
        <v>30</v>
      </c>
      <c r="E39" s="80">
        <v>16000</v>
      </c>
      <c r="F39" s="150">
        <v>5000</v>
      </c>
      <c r="G39" s="98">
        <v>5000</v>
      </c>
      <c r="H39" s="80">
        <v>13000</v>
      </c>
      <c r="I39" s="150">
        <v>12993</v>
      </c>
      <c r="J39" s="305">
        <v>12993</v>
      </c>
    </row>
    <row r="40" spans="1:10" ht="13.5" hidden="1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314"/>
      <c r="H40" s="164">
        <v>0</v>
      </c>
      <c r="I40" s="165">
        <v>0</v>
      </c>
      <c r="J40" s="306">
        <v>0</v>
      </c>
    </row>
    <row r="41" spans="1:10" ht="13.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315">
        <v>0</v>
      </c>
      <c r="H41" s="103">
        <v>324000</v>
      </c>
      <c r="I41" s="167">
        <v>153000</v>
      </c>
      <c r="J41" s="307">
        <v>153000</v>
      </c>
    </row>
    <row r="42" spans="1:10" ht="13.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316">
        <v>0</v>
      </c>
      <c r="H42" s="169">
        <v>240000</v>
      </c>
      <c r="I42" s="170">
        <v>147619</v>
      </c>
      <c r="J42" s="308">
        <v>147619</v>
      </c>
    </row>
    <row r="43" spans="4:10" ht="13.5" thickBot="1">
      <c r="D43" s="104" t="s">
        <v>3</v>
      </c>
      <c r="E43" s="175">
        <f>SUM(E6:E11,E15,E35)</f>
        <v>335000</v>
      </c>
      <c r="F43" s="175">
        <f>SUM(F6:F11,F15,F35)</f>
        <v>214826</v>
      </c>
      <c r="G43" s="175">
        <f>SUM(G6:G11,G15,G35)</f>
        <v>214826</v>
      </c>
      <c r="H43" s="175">
        <f>SUM(H6:H11,H15,H35,H40)</f>
        <v>344000</v>
      </c>
      <c r="I43" s="176">
        <f>SUM(I6:I11,I15,I35)</f>
        <v>229186</v>
      </c>
      <c r="J43" s="176">
        <f>SUM(J6:J11,J15,J35)</f>
        <v>229186</v>
      </c>
    </row>
    <row r="44" spans="4:10" ht="13.5" thickBot="1">
      <c r="D44" s="105" t="s">
        <v>2</v>
      </c>
      <c r="E44" s="172">
        <f aca="true" t="shared" si="6" ref="E44:J44">SUM(E16,E19,E36,E41:E42)</f>
        <v>4661000</v>
      </c>
      <c r="F44" s="173">
        <f t="shared" si="6"/>
        <v>2576127</v>
      </c>
      <c r="G44" s="203">
        <f t="shared" si="6"/>
        <v>2576127</v>
      </c>
      <c r="H44" s="172">
        <f t="shared" si="6"/>
        <v>2007000</v>
      </c>
      <c r="I44" s="173">
        <f t="shared" si="6"/>
        <v>1553723</v>
      </c>
      <c r="J44" s="174">
        <f t="shared" si="6"/>
        <v>1553723</v>
      </c>
    </row>
    <row r="45" spans="4:10" ht="16.5" thickBot="1">
      <c r="D45" s="106" t="s">
        <v>1</v>
      </c>
      <c r="E45" s="111">
        <f aca="true" t="shared" si="7" ref="E45:J45">SUM(E43:E44)</f>
        <v>4996000</v>
      </c>
      <c r="F45" s="111">
        <f t="shared" si="7"/>
        <v>2790953</v>
      </c>
      <c r="G45" s="111">
        <f t="shared" si="7"/>
        <v>2790953</v>
      </c>
      <c r="H45" s="111">
        <f t="shared" si="7"/>
        <v>2351000</v>
      </c>
      <c r="I45" s="111">
        <f t="shared" si="7"/>
        <v>1782909</v>
      </c>
      <c r="J45" s="111">
        <f t="shared" si="7"/>
        <v>1782909</v>
      </c>
    </row>
  </sheetData>
  <sheetProtection/>
  <mergeCells count="10">
    <mergeCell ref="A40:B40"/>
    <mergeCell ref="A41:B41"/>
    <mergeCell ref="A42:B42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27.57421875" style="0" customWidth="1"/>
    <col min="4" max="4" width="24.28125" style="0" customWidth="1"/>
    <col min="5" max="5" width="11.57421875" style="0" bestFit="1" customWidth="1"/>
    <col min="6" max="6" width="11.421875" style="0" bestFit="1" customWidth="1"/>
    <col min="7" max="7" width="12.8515625" style="0" bestFit="1" customWidth="1"/>
    <col min="8" max="8" width="11.57421875" style="0" bestFit="1" customWidth="1"/>
    <col min="9" max="9" width="11.421875" style="0" bestFit="1" customWidth="1"/>
    <col min="10" max="10" width="12.8515625" style="0" bestFit="1" customWidth="1"/>
  </cols>
  <sheetData>
    <row r="1" spans="4:10" ht="18">
      <c r="D1" s="295" t="s">
        <v>35</v>
      </c>
      <c r="E1" s="2"/>
      <c r="H1" s="2"/>
      <c r="J1" s="296" t="s">
        <v>60</v>
      </c>
    </row>
    <row r="2" spans="4:8" ht="13.5" thickBot="1">
      <c r="D2" s="1"/>
      <c r="E2" s="2"/>
      <c r="H2" s="2"/>
    </row>
    <row r="3" spans="4:10" ht="13.5" thickBot="1">
      <c r="D3" s="1"/>
      <c r="E3" s="374">
        <v>2015</v>
      </c>
      <c r="F3" s="375"/>
      <c r="G3" s="375"/>
      <c r="H3" s="375"/>
      <c r="I3" s="375"/>
      <c r="J3" s="376"/>
    </row>
    <row r="4" spans="1:10" ht="13.5" thickBot="1">
      <c r="A4" s="364" t="s">
        <v>6</v>
      </c>
      <c r="B4" s="366" t="s">
        <v>7</v>
      </c>
      <c r="C4" s="368" t="s">
        <v>12</v>
      </c>
      <c r="D4" s="370" t="s">
        <v>33</v>
      </c>
      <c r="E4" s="361" t="s">
        <v>4</v>
      </c>
      <c r="F4" s="362"/>
      <c r="G4" s="362"/>
      <c r="H4" s="361" t="s">
        <v>8</v>
      </c>
      <c r="I4" s="362"/>
      <c r="J4" s="363"/>
    </row>
    <row r="5" spans="1:10" ht="13.5" thickBot="1">
      <c r="A5" s="365"/>
      <c r="B5" s="367"/>
      <c r="C5" s="369"/>
      <c r="D5" s="371"/>
      <c r="E5" s="108" t="s">
        <v>9</v>
      </c>
      <c r="F5" s="109" t="s">
        <v>10</v>
      </c>
      <c r="G5" s="309" t="s">
        <v>11</v>
      </c>
      <c r="H5" s="108" t="s">
        <v>9</v>
      </c>
      <c r="I5" s="109" t="s">
        <v>10</v>
      </c>
      <c r="J5" s="110" t="s">
        <v>11</v>
      </c>
    </row>
    <row r="6" spans="1:10" ht="12.75">
      <c r="A6" s="3">
        <v>1</v>
      </c>
      <c r="B6" s="4" t="s">
        <v>16</v>
      </c>
      <c r="C6" s="5" t="s">
        <v>5</v>
      </c>
      <c r="D6" s="6"/>
      <c r="E6" s="7">
        <v>245000</v>
      </c>
      <c r="F6" s="122">
        <v>171918</v>
      </c>
      <c r="G6" s="178">
        <v>171918</v>
      </c>
      <c r="H6" s="7">
        <v>242000</v>
      </c>
      <c r="I6" s="122">
        <v>185000</v>
      </c>
      <c r="J6" s="297">
        <v>185000</v>
      </c>
    </row>
    <row r="7" spans="1:10" ht="12.75">
      <c r="A7" s="8">
        <v>2</v>
      </c>
      <c r="B7" s="9" t="s">
        <v>14</v>
      </c>
      <c r="C7" s="10" t="s">
        <v>5</v>
      </c>
      <c r="D7" s="11"/>
      <c r="E7" s="12">
        <v>27000</v>
      </c>
      <c r="F7" s="112">
        <v>26780</v>
      </c>
      <c r="G7" s="179">
        <v>26780</v>
      </c>
      <c r="H7" s="12">
        <v>68000</v>
      </c>
      <c r="I7" s="112">
        <v>37482</v>
      </c>
      <c r="J7" s="298">
        <v>37482</v>
      </c>
    </row>
    <row r="8" spans="1:10" ht="12.75">
      <c r="A8" s="8">
        <v>3</v>
      </c>
      <c r="B8" s="9" t="s">
        <v>15</v>
      </c>
      <c r="C8" s="10" t="s">
        <v>5</v>
      </c>
      <c r="D8" s="11"/>
      <c r="E8" s="12">
        <v>0</v>
      </c>
      <c r="F8" s="112"/>
      <c r="G8" s="179"/>
      <c r="H8" s="12">
        <v>0</v>
      </c>
      <c r="I8" s="112"/>
      <c r="J8" s="298"/>
    </row>
    <row r="9" spans="1:10" ht="12.75">
      <c r="A9" s="8">
        <v>4</v>
      </c>
      <c r="B9" s="9" t="s">
        <v>13</v>
      </c>
      <c r="C9" s="10" t="s">
        <v>5</v>
      </c>
      <c r="D9" s="11"/>
      <c r="E9" s="12">
        <v>0</v>
      </c>
      <c r="F9" s="112"/>
      <c r="G9" s="179"/>
      <c r="H9" s="12">
        <v>25000</v>
      </c>
      <c r="I9" s="112">
        <v>21710</v>
      </c>
      <c r="J9" s="298">
        <v>21710</v>
      </c>
    </row>
    <row r="10" spans="1:10" ht="24.75" customHeight="1">
      <c r="A10" s="8">
        <v>5</v>
      </c>
      <c r="B10" s="335" t="s">
        <v>52</v>
      </c>
      <c r="C10" s="10" t="s">
        <v>5</v>
      </c>
      <c r="D10" s="11"/>
      <c r="E10" s="12">
        <v>5000</v>
      </c>
      <c r="F10" s="112">
        <v>4996</v>
      </c>
      <c r="G10" s="179">
        <v>4996</v>
      </c>
      <c r="H10" s="12">
        <v>2000</v>
      </c>
      <c r="I10" s="112">
        <v>2000</v>
      </c>
      <c r="J10" s="298">
        <v>2000</v>
      </c>
    </row>
    <row r="11" spans="1:10" ht="26.25" customHeight="1" thickBot="1">
      <c r="A11" s="13">
        <v>6</v>
      </c>
      <c r="B11" s="335" t="s">
        <v>53</v>
      </c>
      <c r="C11" s="14" t="s">
        <v>5</v>
      </c>
      <c r="D11" s="15"/>
      <c r="E11" s="16">
        <v>2000</v>
      </c>
      <c r="F11" s="126">
        <v>1994</v>
      </c>
      <c r="G11" s="180">
        <v>1994</v>
      </c>
      <c r="H11" s="16">
        <v>2000</v>
      </c>
      <c r="I11" s="126">
        <v>1898</v>
      </c>
      <c r="J11" s="299">
        <v>1898</v>
      </c>
    </row>
    <row r="12" spans="1:10" ht="12.75">
      <c r="A12" s="17"/>
      <c r="B12" s="18" t="s">
        <v>18</v>
      </c>
      <c r="C12" s="19" t="s">
        <v>23</v>
      </c>
      <c r="D12" s="20" t="s">
        <v>22</v>
      </c>
      <c r="E12" s="22">
        <f aca="true" t="shared" si="0" ref="E12:J12">SUM(E13:E14)</f>
        <v>4524000</v>
      </c>
      <c r="F12" s="128">
        <f t="shared" si="0"/>
        <v>3544384</v>
      </c>
      <c r="G12" s="181">
        <f t="shared" si="0"/>
        <v>3544384</v>
      </c>
      <c r="H12" s="22">
        <f t="shared" si="0"/>
        <v>1177000</v>
      </c>
      <c r="I12" s="128">
        <f t="shared" si="0"/>
        <v>1161016</v>
      </c>
      <c r="J12" s="129">
        <f t="shared" si="0"/>
        <v>1161016</v>
      </c>
    </row>
    <row r="13" spans="1:10" ht="12.75">
      <c r="A13" s="23"/>
      <c r="B13" s="24"/>
      <c r="C13" s="25" t="s">
        <v>36</v>
      </c>
      <c r="D13" s="26" t="s">
        <v>20</v>
      </c>
      <c r="E13" s="27">
        <f aca="true" t="shared" si="1" ref="E13:G14">SUM(E17)</f>
        <v>20000</v>
      </c>
      <c r="F13" s="114">
        <f t="shared" si="1"/>
        <v>20000</v>
      </c>
      <c r="G13" s="189">
        <f t="shared" si="1"/>
        <v>20000</v>
      </c>
      <c r="H13" s="204">
        <f>SUM(H15,H17)</f>
        <v>45000</v>
      </c>
      <c r="I13" s="115">
        <f>SUM(I15,I17)</f>
        <v>29022</v>
      </c>
      <c r="J13" s="124">
        <f>SUM(J15,J17)</f>
        <v>29022</v>
      </c>
    </row>
    <row r="14" spans="1:10" ht="13.5" thickBot="1">
      <c r="A14" s="23"/>
      <c r="B14" s="24"/>
      <c r="C14" s="28" t="s">
        <v>37</v>
      </c>
      <c r="D14" s="29" t="s">
        <v>21</v>
      </c>
      <c r="E14" s="30">
        <f>SUM(E18)</f>
        <v>4504000</v>
      </c>
      <c r="F14" s="130">
        <f t="shared" si="1"/>
        <v>3524384</v>
      </c>
      <c r="G14" s="310">
        <f t="shared" si="1"/>
        <v>3524384</v>
      </c>
      <c r="H14" s="31">
        <f>H18</f>
        <v>1132000</v>
      </c>
      <c r="I14" s="131">
        <f>I18</f>
        <v>1131994</v>
      </c>
      <c r="J14" s="132">
        <f>J18</f>
        <v>1131994</v>
      </c>
    </row>
    <row r="15" spans="1:10" ht="13.5" thickBot="1">
      <c r="A15" s="32"/>
      <c r="B15" s="33"/>
      <c r="C15" s="34" t="s">
        <v>38</v>
      </c>
      <c r="D15" s="35" t="s">
        <v>20</v>
      </c>
      <c r="E15" s="133">
        <v>0</v>
      </c>
      <c r="F15" s="134">
        <v>0</v>
      </c>
      <c r="G15" s="184">
        <v>0</v>
      </c>
      <c r="H15" s="133">
        <v>5000</v>
      </c>
      <c r="I15" s="134">
        <v>2444</v>
      </c>
      <c r="J15" s="300">
        <v>2444</v>
      </c>
    </row>
    <row r="16" spans="1:10" ht="12.75">
      <c r="A16" s="8"/>
      <c r="B16" s="36"/>
      <c r="C16" s="37" t="s">
        <v>19</v>
      </c>
      <c r="D16" s="38" t="s">
        <v>22</v>
      </c>
      <c r="E16" s="138">
        <f aca="true" t="shared" si="2" ref="E16:J16">SUM(E17:E18)</f>
        <v>4524000</v>
      </c>
      <c r="F16" s="139">
        <f t="shared" si="2"/>
        <v>3544384</v>
      </c>
      <c r="G16" s="185">
        <f t="shared" si="2"/>
        <v>3544384</v>
      </c>
      <c r="H16" s="138">
        <f t="shared" si="2"/>
        <v>1172000</v>
      </c>
      <c r="I16" s="139">
        <f t="shared" si="2"/>
        <v>1158572</v>
      </c>
      <c r="J16" s="140">
        <f t="shared" si="2"/>
        <v>1158572</v>
      </c>
    </row>
    <row r="17" spans="1:10" ht="12.75">
      <c r="A17" s="8"/>
      <c r="B17" s="39"/>
      <c r="C17" s="40" t="s">
        <v>36</v>
      </c>
      <c r="D17" s="41" t="s">
        <v>20</v>
      </c>
      <c r="E17" s="42">
        <v>20000</v>
      </c>
      <c r="F17" s="116">
        <v>20000</v>
      </c>
      <c r="G17" s="186">
        <v>20000</v>
      </c>
      <c r="H17" s="42">
        <v>40000</v>
      </c>
      <c r="I17" s="116">
        <v>26578</v>
      </c>
      <c r="J17" s="301">
        <v>26578</v>
      </c>
    </row>
    <row r="18" spans="1:10" ht="13.5" thickBot="1">
      <c r="A18" s="43"/>
      <c r="B18" s="44"/>
      <c r="C18" s="45" t="s">
        <v>37</v>
      </c>
      <c r="D18" s="46" t="s">
        <v>21</v>
      </c>
      <c r="E18" s="47">
        <v>4504000</v>
      </c>
      <c r="F18" s="141">
        <v>3524384</v>
      </c>
      <c r="G18" s="187">
        <v>3524384</v>
      </c>
      <c r="H18" s="47">
        <v>1132000</v>
      </c>
      <c r="I18" s="141">
        <v>1131994</v>
      </c>
      <c r="J18" s="302">
        <v>1131994</v>
      </c>
    </row>
    <row r="19" spans="1:10" ht="12.75">
      <c r="A19" s="48"/>
      <c r="B19" s="49" t="s">
        <v>24</v>
      </c>
      <c r="C19" s="50" t="s">
        <v>23</v>
      </c>
      <c r="D19" s="20" t="s">
        <v>22</v>
      </c>
      <c r="E19" s="21">
        <f>SUM(E20:E21)</f>
        <v>114000</v>
      </c>
      <c r="F19" s="136">
        <f>F22</f>
        <v>63402</v>
      </c>
      <c r="G19" s="188">
        <f>G22</f>
        <v>63402</v>
      </c>
      <c r="H19" s="21">
        <v>239000</v>
      </c>
      <c r="I19" s="136">
        <f>SUM(I22+I25+I28+I31)</f>
        <v>149617</v>
      </c>
      <c r="J19" s="137">
        <f>SUM(J22+J25+J28+J31)</f>
        <v>149617</v>
      </c>
    </row>
    <row r="20" spans="1:10" ht="1.5" customHeight="1" thickBot="1">
      <c r="A20" s="8"/>
      <c r="B20" s="51"/>
      <c r="C20" s="52" t="s">
        <v>25</v>
      </c>
      <c r="D20" s="53" t="s">
        <v>20</v>
      </c>
      <c r="E20" s="27">
        <f>SUM(E23,E26,E29,E32)</f>
        <v>0</v>
      </c>
      <c r="F20" s="114">
        <f aca="true" t="shared" si="3" ref="F20:J21">SUM(F23,F26,F29,F32)</f>
        <v>0</v>
      </c>
      <c r="G20" s="189">
        <f t="shared" si="3"/>
        <v>0</v>
      </c>
      <c r="H20" s="27">
        <f t="shared" si="3"/>
        <v>118000</v>
      </c>
      <c r="I20" s="114">
        <f t="shared" si="3"/>
        <v>57603</v>
      </c>
      <c r="J20" s="125">
        <f t="shared" si="3"/>
        <v>57603</v>
      </c>
    </row>
    <row r="21" spans="1:10" ht="13.5" hidden="1" thickBot="1">
      <c r="A21" s="13"/>
      <c r="B21" s="54"/>
      <c r="C21" s="55" t="s">
        <v>26</v>
      </c>
      <c r="D21" s="56" t="s">
        <v>21</v>
      </c>
      <c r="E21" s="57">
        <f>SUM(E24,E27,E30,E33)</f>
        <v>114000</v>
      </c>
      <c r="F21" s="143">
        <f t="shared" si="3"/>
        <v>48577</v>
      </c>
      <c r="G21" s="190">
        <f t="shared" si="3"/>
        <v>48577</v>
      </c>
      <c r="H21" s="57">
        <f t="shared" si="3"/>
        <v>242000</v>
      </c>
      <c r="I21" s="143">
        <f t="shared" si="3"/>
        <v>2703</v>
      </c>
      <c r="J21" s="144">
        <f t="shared" si="3"/>
        <v>2703</v>
      </c>
    </row>
    <row r="22" spans="1:10" ht="12.75">
      <c r="A22" s="58"/>
      <c r="B22" s="59"/>
      <c r="C22" s="60" t="s">
        <v>41</v>
      </c>
      <c r="D22" s="61" t="s">
        <v>22</v>
      </c>
      <c r="E22" s="62">
        <f>SUM(E23:E24)</f>
        <v>114000</v>
      </c>
      <c r="F22" s="148">
        <v>63402</v>
      </c>
      <c r="G22" s="311">
        <v>63402</v>
      </c>
      <c r="H22" s="62">
        <v>185000</v>
      </c>
      <c r="I22" s="148">
        <v>126274</v>
      </c>
      <c r="J22" s="303">
        <v>126274</v>
      </c>
    </row>
    <row r="23" spans="1:10" ht="0.75" customHeight="1" thickBot="1">
      <c r="A23" s="8"/>
      <c r="B23" s="63"/>
      <c r="C23" s="64" t="s">
        <v>25</v>
      </c>
      <c r="D23" s="41" t="s">
        <v>20</v>
      </c>
      <c r="E23" s="65">
        <v>0</v>
      </c>
      <c r="F23" s="118"/>
      <c r="G23" s="206"/>
      <c r="H23" s="65">
        <v>93000</v>
      </c>
      <c r="I23" s="118">
        <v>54135</v>
      </c>
      <c r="J23" s="206">
        <v>54135</v>
      </c>
    </row>
    <row r="24" spans="1:10" ht="13.5" hidden="1" thickBot="1">
      <c r="A24" s="43"/>
      <c r="B24" s="66"/>
      <c r="C24" s="67" t="s">
        <v>26</v>
      </c>
      <c r="D24" s="46" t="s">
        <v>21</v>
      </c>
      <c r="E24" s="80">
        <v>114000</v>
      </c>
      <c r="F24" s="150">
        <v>48577</v>
      </c>
      <c r="G24" s="219">
        <v>48577</v>
      </c>
      <c r="H24" s="80">
        <v>186000</v>
      </c>
      <c r="I24" s="150">
        <v>0</v>
      </c>
      <c r="J24" s="219">
        <v>0</v>
      </c>
    </row>
    <row r="25" spans="1:10" ht="12.75">
      <c r="A25" s="69"/>
      <c r="B25" s="70"/>
      <c r="C25" s="71" t="s">
        <v>42</v>
      </c>
      <c r="D25" s="72" t="s">
        <v>22</v>
      </c>
      <c r="E25" s="145">
        <v>0</v>
      </c>
      <c r="F25" s="146">
        <v>0</v>
      </c>
      <c r="G25" s="312">
        <v>0</v>
      </c>
      <c r="H25" s="317">
        <v>11000</v>
      </c>
      <c r="I25" s="320">
        <v>1169</v>
      </c>
      <c r="J25" s="321">
        <v>1169</v>
      </c>
    </row>
    <row r="26" spans="1:10" ht="0.75" customHeight="1" thickBot="1">
      <c r="A26" s="8"/>
      <c r="B26" s="63"/>
      <c r="C26" s="64" t="s">
        <v>25</v>
      </c>
      <c r="D26" s="41" t="s">
        <v>20</v>
      </c>
      <c r="E26" s="65">
        <v>0</v>
      </c>
      <c r="F26" s="118"/>
      <c r="G26" s="206"/>
      <c r="H26" s="325">
        <v>7000</v>
      </c>
      <c r="I26" s="118">
        <v>599</v>
      </c>
      <c r="J26" s="206">
        <v>599</v>
      </c>
    </row>
    <row r="27" spans="1:10" ht="13.5" hidden="1" thickBot="1">
      <c r="A27" s="13"/>
      <c r="B27" s="54"/>
      <c r="C27" s="67" t="s">
        <v>26</v>
      </c>
      <c r="D27" s="73" t="s">
        <v>21</v>
      </c>
      <c r="E27" s="68">
        <v>0</v>
      </c>
      <c r="F27" s="150"/>
      <c r="G27" s="219"/>
      <c r="H27" s="326">
        <v>10000</v>
      </c>
      <c r="I27" s="150">
        <v>66</v>
      </c>
      <c r="J27" s="219">
        <v>66</v>
      </c>
    </row>
    <row r="28" spans="1:10" ht="13.5" thickBot="1">
      <c r="A28" s="74"/>
      <c r="B28" s="75"/>
      <c r="C28" s="76" t="s">
        <v>43</v>
      </c>
      <c r="D28" s="77" t="s">
        <v>22</v>
      </c>
      <c r="E28" s="339">
        <v>0</v>
      </c>
      <c r="F28" s="340">
        <v>0</v>
      </c>
      <c r="G28" s="341">
        <v>0</v>
      </c>
      <c r="H28" s="331">
        <v>22000</v>
      </c>
      <c r="I28" s="329">
        <v>7052</v>
      </c>
      <c r="J28" s="330">
        <v>7052</v>
      </c>
    </row>
    <row r="29" spans="1:10" ht="1.5" customHeight="1" hidden="1">
      <c r="A29" s="8"/>
      <c r="B29" s="63"/>
      <c r="C29" s="64" t="s">
        <v>25</v>
      </c>
      <c r="D29" s="41" t="s">
        <v>20</v>
      </c>
      <c r="E29" s="336">
        <v>0</v>
      </c>
      <c r="F29" s="337"/>
      <c r="G29" s="338"/>
      <c r="H29" s="325">
        <v>5000</v>
      </c>
      <c r="I29" s="118">
        <v>2869</v>
      </c>
      <c r="J29" s="322">
        <v>2869</v>
      </c>
    </row>
    <row r="30" spans="1:10" ht="13.5" hidden="1" thickBot="1">
      <c r="A30" s="43"/>
      <c r="B30" s="66"/>
      <c r="C30" s="79" t="s">
        <v>26</v>
      </c>
      <c r="D30" s="46" t="s">
        <v>21</v>
      </c>
      <c r="E30" s="80">
        <v>0</v>
      </c>
      <c r="F30" s="150"/>
      <c r="G30" s="219"/>
      <c r="H30" s="328">
        <v>25000</v>
      </c>
      <c r="I30" s="152">
        <v>1047</v>
      </c>
      <c r="J30" s="332">
        <v>1047</v>
      </c>
    </row>
    <row r="31" spans="1:10" ht="13.5" thickBot="1">
      <c r="A31" s="81"/>
      <c r="B31" s="82"/>
      <c r="C31" s="83" t="s">
        <v>44</v>
      </c>
      <c r="D31" s="84" t="s">
        <v>22</v>
      </c>
      <c r="E31" s="154">
        <v>0</v>
      </c>
      <c r="F31" s="155">
        <v>0</v>
      </c>
      <c r="G31" s="313">
        <v>0</v>
      </c>
      <c r="H31" s="344">
        <v>21000</v>
      </c>
      <c r="I31" s="345">
        <v>15122</v>
      </c>
      <c r="J31" s="346">
        <v>15122</v>
      </c>
    </row>
    <row r="32" spans="1:10" ht="0.75" customHeight="1" thickBot="1">
      <c r="A32" s="8"/>
      <c r="B32" s="63"/>
      <c r="C32" s="64" t="s">
        <v>25</v>
      </c>
      <c r="D32" s="41" t="s">
        <v>20</v>
      </c>
      <c r="E32" s="85">
        <v>0</v>
      </c>
      <c r="F32" s="118"/>
      <c r="G32" s="206"/>
      <c r="H32" s="342">
        <v>13000</v>
      </c>
      <c r="I32" s="337">
        <v>0</v>
      </c>
      <c r="J32" s="343">
        <v>0</v>
      </c>
    </row>
    <row r="33" spans="1:10" ht="13.5" hidden="1" thickBot="1">
      <c r="A33" s="13"/>
      <c r="B33" s="54"/>
      <c r="C33" s="67" t="s">
        <v>26</v>
      </c>
      <c r="D33" s="73" t="s">
        <v>21</v>
      </c>
      <c r="E33" s="86">
        <v>0</v>
      </c>
      <c r="F33" s="150"/>
      <c r="G33" s="219"/>
      <c r="H33" s="326">
        <v>21000</v>
      </c>
      <c r="I33" s="150">
        <v>1590</v>
      </c>
      <c r="J33" s="323">
        <v>1590</v>
      </c>
    </row>
    <row r="34" spans="1:10" ht="13.5" thickBot="1">
      <c r="A34" s="17"/>
      <c r="B34" s="87" t="s">
        <v>27</v>
      </c>
      <c r="C34" s="88" t="s">
        <v>23</v>
      </c>
      <c r="D34" s="89"/>
      <c r="E34" s="160">
        <f aca="true" t="shared" si="4" ref="E34:J34">SUM(E35:E36)</f>
        <v>79000</v>
      </c>
      <c r="F34" s="161">
        <f t="shared" si="4"/>
        <v>75505</v>
      </c>
      <c r="G34" s="197">
        <f t="shared" si="4"/>
        <v>75505</v>
      </c>
      <c r="H34" s="333">
        <f t="shared" si="4"/>
        <v>32000</v>
      </c>
      <c r="I34" s="327">
        <f t="shared" si="4"/>
        <v>31993</v>
      </c>
      <c r="J34" s="334">
        <f t="shared" si="4"/>
        <v>31993</v>
      </c>
    </row>
    <row r="35" spans="1:10" ht="13.5" thickBot="1">
      <c r="A35" s="8"/>
      <c r="B35" s="90"/>
      <c r="C35" s="91" t="s">
        <v>5</v>
      </c>
      <c r="D35" s="92" t="s">
        <v>17</v>
      </c>
      <c r="E35" s="133">
        <v>56000</v>
      </c>
      <c r="F35" s="134">
        <v>55969</v>
      </c>
      <c r="G35" s="184">
        <v>55969</v>
      </c>
      <c r="H35" s="133">
        <v>0</v>
      </c>
      <c r="I35" s="134">
        <v>0</v>
      </c>
      <c r="J35" s="300">
        <v>0</v>
      </c>
    </row>
    <row r="36" spans="1:10" ht="12.75">
      <c r="A36" s="8"/>
      <c r="B36" s="90"/>
      <c r="C36" s="93" t="s">
        <v>41</v>
      </c>
      <c r="D36" s="61" t="s">
        <v>0</v>
      </c>
      <c r="E36" s="62">
        <f aca="true" t="shared" si="5" ref="E36:J36">SUM(E37:E39)</f>
        <v>23000</v>
      </c>
      <c r="F36" s="148">
        <f t="shared" si="5"/>
        <v>19536</v>
      </c>
      <c r="G36" s="198">
        <f t="shared" si="5"/>
        <v>19536</v>
      </c>
      <c r="H36" s="62">
        <f t="shared" si="5"/>
        <v>32000</v>
      </c>
      <c r="I36" s="148">
        <f t="shared" si="5"/>
        <v>31993</v>
      </c>
      <c r="J36" s="303">
        <f t="shared" si="5"/>
        <v>31993</v>
      </c>
    </row>
    <row r="37" spans="1:10" ht="12.75">
      <c r="A37" s="8"/>
      <c r="B37" s="90"/>
      <c r="C37" s="94"/>
      <c r="D37" s="95" t="s">
        <v>28</v>
      </c>
      <c r="E37" s="65">
        <v>7000</v>
      </c>
      <c r="F37" s="118">
        <v>3559</v>
      </c>
      <c r="G37" s="96">
        <v>3559</v>
      </c>
      <c r="H37" s="65">
        <v>0</v>
      </c>
      <c r="I37" s="118"/>
      <c r="J37" s="304"/>
    </row>
    <row r="38" spans="1:10" ht="12.75">
      <c r="A38" s="8"/>
      <c r="B38" s="90"/>
      <c r="C38" s="94"/>
      <c r="D38" s="96" t="s">
        <v>29</v>
      </c>
      <c r="E38" s="65">
        <v>0</v>
      </c>
      <c r="F38" s="118">
        <v>0</v>
      </c>
      <c r="G38" s="96">
        <v>0</v>
      </c>
      <c r="H38" s="65">
        <v>19000</v>
      </c>
      <c r="I38" s="118">
        <v>19000</v>
      </c>
      <c r="J38" s="304">
        <v>19000</v>
      </c>
    </row>
    <row r="39" spans="1:10" ht="13.5" thickBot="1">
      <c r="A39" s="8"/>
      <c r="B39" s="90"/>
      <c r="C39" s="97"/>
      <c r="D39" s="98" t="s">
        <v>30</v>
      </c>
      <c r="E39" s="80">
        <v>16000</v>
      </c>
      <c r="F39" s="150">
        <v>15977</v>
      </c>
      <c r="G39" s="98">
        <v>15977</v>
      </c>
      <c r="H39" s="80">
        <v>13000</v>
      </c>
      <c r="I39" s="150">
        <v>12993</v>
      </c>
      <c r="J39" s="305">
        <v>12993</v>
      </c>
    </row>
    <row r="40" spans="1:10" ht="13.5" hidden="1" thickBot="1">
      <c r="A40" s="372" t="s">
        <v>34</v>
      </c>
      <c r="B40" s="373"/>
      <c r="C40" s="99" t="s">
        <v>5</v>
      </c>
      <c r="D40" s="100"/>
      <c r="E40" s="164">
        <v>0</v>
      </c>
      <c r="F40" s="165"/>
      <c r="G40" s="314"/>
      <c r="H40" s="164">
        <v>0</v>
      </c>
      <c r="I40" s="165">
        <v>0</v>
      </c>
      <c r="J40" s="306">
        <v>0</v>
      </c>
    </row>
    <row r="41" spans="1:10" ht="13.5" thickBot="1">
      <c r="A41" s="359" t="s">
        <v>31</v>
      </c>
      <c r="B41" s="360"/>
      <c r="C41" s="101" t="s">
        <v>19</v>
      </c>
      <c r="D41" s="102"/>
      <c r="E41" s="103">
        <v>0</v>
      </c>
      <c r="F41" s="167">
        <v>0</v>
      </c>
      <c r="G41" s="315">
        <v>0</v>
      </c>
      <c r="H41" s="103">
        <v>324000</v>
      </c>
      <c r="I41" s="167">
        <v>166000</v>
      </c>
      <c r="J41" s="307">
        <v>166000</v>
      </c>
    </row>
    <row r="42" spans="1:10" ht="13.5" thickBot="1">
      <c r="A42" s="359" t="s">
        <v>32</v>
      </c>
      <c r="B42" s="360"/>
      <c r="C42" s="101" t="s">
        <v>19</v>
      </c>
      <c r="D42" s="102"/>
      <c r="E42" s="169">
        <v>0</v>
      </c>
      <c r="F42" s="170">
        <v>0</v>
      </c>
      <c r="G42" s="316">
        <v>0</v>
      </c>
      <c r="H42" s="169">
        <v>167000</v>
      </c>
      <c r="I42" s="170">
        <v>153605</v>
      </c>
      <c r="J42" s="308">
        <v>153605</v>
      </c>
    </row>
    <row r="43" spans="4:10" ht="13.5" thickBot="1">
      <c r="D43" s="104" t="s">
        <v>3</v>
      </c>
      <c r="E43" s="175">
        <f>SUM(E6:E11,E15,E35)</f>
        <v>335000</v>
      </c>
      <c r="F43" s="175">
        <f>SUM(F6:F11,F15,F35)</f>
        <v>261657</v>
      </c>
      <c r="G43" s="175">
        <f>SUM(G6:G11,G15,G35)</f>
        <v>261657</v>
      </c>
      <c r="H43" s="175">
        <f>SUM(H6:H11,H15,H35,H40)</f>
        <v>344000</v>
      </c>
      <c r="I43" s="176">
        <f>SUM(I6:I11,I15,I35)</f>
        <v>250534</v>
      </c>
      <c r="J43" s="176">
        <f>SUM(J6:J11,J15,J35)</f>
        <v>250534</v>
      </c>
    </row>
    <row r="44" spans="4:10" ht="13.5" thickBot="1">
      <c r="D44" s="105" t="s">
        <v>2</v>
      </c>
      <c r="E44" s="172">
        <f aca="true" t="shared" si="6" ref="E44:J44">SUM(E16,E19,E36,E41:E42)</f>
        <v>4661000</v>
      </c>
      <c r="F44" s="173">
        <f t="shared" si="6"/>
        <v>3627322</v>
      </c>
      <c r="G44" s="203">
        <f t="shared" si="6"/>
        <v>3627322</v>
      </c>
      <c r="H44" s="172">
        <f t="shared" si="6"/>
        <v>1934000</v>
      </c>
      <c r="I44" s="173">
        <f t="shared" si="6"/>
        <v>1659787</v>
      </c>
      <c r="J44" s="174">
        <f t="shared" si="6"/>
        <v>1659787</v>
      </c>
    </row>
    <row r="45" spans="4:10" ht="16.5" thickBot="1">
      <c r="D45" s="106" t="s">
        <v>1</v>
      </c>
      <c r="E45" s="111">
        <f aca="true" t="shared" si="7" ref="E45:J45">SUM(E43:E44)</f>
        <v>4996000</v>
      </c>
      <c r="F45" s="111">
        <f t="shared" si="7"/>
        <v>3888979</v>
      </c>
      <c r="G45" s="111">
        <f t="shared" si="7"/>
        <v>3888979</v>
      </c>
      <c r="H45" s="111">
        <f t="shared" si="7"/>
        <v>2278000</v>
      </c>
      <c r="I45" s="111">
        <f t="shared" si="7"/>
        <v>1910321</v>
      </c>
      <c r="J45" s="111">
        <f t="shared" si="7"/>
        <v>1910321</v>
      </c>
    </row>
  </sheetData>
  <sheetProtection/>
  <mergeCells count="10">
    <mergeCell ref="A40:B40"/>
    <mergeCell ref="A41:B41"/>
    <mergeCell ref="A42:B42"/>
    <mergeCell ref="E3:J3"/>
    <mergeCell ref="A4:A5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management2</dc:creator>
  <cp:keywords/>
  <dc:description/>
  <cp:lastModifiedBy>management2</cp:lastModifiedBy>
  <cp:lastPrinted>2015-04-24T07:54:42Z</cp:lastPrinted>
  <dcterms:created xsi:type="dcterms:W3CDTF">2015-04-23T05:33:49Z</dcterms:created>
  <dcterms:modified xsi:type="dcterms:W3CDTF">2016-02-04T12:24:29Z</dcterms:modified>
  <cp:category/>
  <cp:version/>
  <cp:contentType/>
  <cp:contentStatus/>
</cp:coreProperties>
</file>